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S:\01全社共通\02各種書式\02社外文書\統一指定様式\202510リリース\"/>
    </mc:Choice>
  </mc:AlternateContent>
  <xr:revisionPtr revIDLastSave="0" documentId="13_ncr:1_{E9D1EFEA-9B24-4B39-AAAD-C3240C0F33A2}" xr6:coauthVersionLast="47" xr6:coauthVersionMax="47" xr10:uidLastSave="{00000000-0000-0000-0000-000000000000}"/>
  <bookViews>
    <workbookView xWindow="28680" yWindow="-120" windowWidth="29040" windowHeight="15720" tabRatio="792" xr2:uid="{00000000-000D-0000-FFFF-FFFF00000000}"/>
  </bookViews>
  <sheets>
    <sheet name="請求書(請負) " sheetId="27" r:id="rId1"/>
    <sheet name="入力例(請負) " sheetId="45" r:id="rId2"/>
    <sheet name="請求書(その他)" sheetId="12" r:id="rId3"/>
    <sheet name="入力例(その他)" sheetId="43" r:id="rId4"/>
  </sheets>
  <definedNames>
    <definedName name="_xlnm.Print_Area" localSheetId="2">'請求書(その他)'!$A$1:$AO$94</definedName>
    <definedName name="_xlnm.Print_Area" localSheetId="0">'請求書(請負) '!$A$1:$AO$62</definedName>
    <definedName name="_xlnm.Print_Area" localSheetId="3">'入力例(その他)'!$A$1:$AO$94</definedName>
    <definedName name="_xlnm.Print_Area" localSheetId="1">'入力例(請負) '!$A$1:$AO$62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45" l="1"/>
  <c r="F60" i="45"/>
  <c r="F59" i="45"/>
  <c r="F52" i="45"/>
  <c r="AK50" i="45"/>
  <c r="F50" i="45"/>
  <c r="F48" i="45"/>
  <c r="F46" i="45"/>
  <c r="C49" i="45" s="1"/>
  <c r="AD42" i="45"/>
  <c r="AD41" i="45"/>
  <c r="F41" i="45"/>
  <c r="AD40" i="45"/>
  <c r="P40" i="45"/>
  <c r="L40" i="45"/>
  <c r="F40" i="45"/>
  <c r="AE38" i="45"/>
  <c r="AE36" i="45"/>
  <c r="AJ33" i="45"/>
  <c r="K30" i="45"/>
  <c r="K29" i="45"/>
  <c r="K28" i="45"/>
  <c r="F21" i="45"/>
  <c r="K21" i="45" s="1"/>
  <c r="K52" i="45" s="1"/>
  <c r="K19" i="45"/>
  <c r="K50" i="45" s="1"/>
  <c r="C18" i="45"/>
  <c r="K17" i="45"/>
  <c r="O17" i="45" s="1"/>
  <c r="O48" i="45" s="1"/>
  <c r="K15" i="45"/>
  <c r="K46" i="45" s="1"/>
  <c r="AQ3" i="45"/>
  <c r="AQ4" i="45" s="1"/>
  <c r="AQ2" i="45"/>
  <c r="A30" i="45" s="1"/>
  <c r="A61" i="45" s="1"/>
  <c r="U80" i="43"/>
  <c r="T80" i="43"/>
  <c r="P80" i="43"/>
  <c r="N80" i="43"/>
  <c r="K80" i="43"/>
  <c r="A80" i="43"/>
  <c r="P78" i="43"/>
  <c r="N78" i="43"/>
  <c r="K78" i="43"/>
  <c r="A78" i="43"/>
  <c r="U76" i="43"/>
  <c r="P76" i="43"/>
  <c r="N76" i="43"/>
  <c r="K76" i="43"/>
  <c r="A76" i="43"/>
  <c r="U74" i="43"/>
  <c r="T74" i="43"/>
  <c r="P74" i="43"/>
  <c r="N74" i="43"/>
  <c r="K74" i="43"/>
  <c r="A74" i="43"/>
  <c r="P72" i="43"/>
  <c r="N72" i="43"/>
  <c r="K72" i="43"/>
  <c r="A72" i="43"/>
  <c r="P70" i="43"/>
  <c r="N70" i="43"/>
  <c r="K70" i="43"/>
  <c r="A70" i="43"/>
  <c r="P68" i="43"/>
  <c r="N68" i="43"/>
  <c r="K68" i="43"/>
  <c r="A68" i="43"/>
  <c r="P66" i="43"/>
  <c r="N66" i="43"/>
  <c r="K66" i="43"/>
  <c r="A66" i="43"/>
  <c r="P64" i="43"/>
  <c r="N64" i="43"/>
  <c r="K64" i="43"/>
  <c r="A64" i="43"/>
  <c r="P62" i="43"/>
  <c r="N62" i="43"/>
  <c r="K62" i="43"/>
  <c r="A62" i="43"/>
  <c r="AD58" i="43"/>
  <c r="AD57" i="43"/>
  <c r="F57" i="43"/>
  <c r="AD56" i="43"/>
  <c r="L56" i="43"/>
  <c r="F56" i="43"/>
  <c r="AE54" i="43"/>
  <c r="AE52" i="43"/>
  <c r="A51" i="43"/>
  <c r="U33" i="43"/>
  <c r="T33" i="43"/>
  <c r="U31" i="43"/>
  <c r="U78" i="43" s="1"/>
  <c r="T31" i="43"/>
  <c r="T78" i="43" s="1"/>
  <c r="U29" i="43"/>
  <c r="T29" i="43"/>
  <c r="T76" i="43" s="1"/>
  <c r="U27" i="43"/>
  <c r="T27" i="43"/>
  <c r="U25" i="43"/>
  <c r="U72" i="43" s="1"/>
  <c r="T25" i="43"/>
  <c r="T72" i="43" s="1"/>
  <c r="U23" i="43"/>
  <c r="U70" i="43" s="1"/>
  <c r="T23" i="43"/>
  <c r="T70" i="43" s="1"/>
  <c r="U21" i="43"/>
  <c r="U68" i="43" s="1"/>
  <c r="T68" i="43"/>
  <c r="U19" i="43"/>
  <c r="U66" i="43" s="1"/>
  <c r="U17" i="43"/>
  <c r="T17" i="43" s="1"/>
  <c r="T64" i="43" s="1"/>
  <c r="U15" i="43"/>
  <c r="U35" i="43" s="1"/>
  <c r="J5" i="43"/>
  <c r="AQ2" i="43"/>
  <c r="AR2" i="43" s="1"/>
  <c r="AS2" i="43" s="1"/>
  <c r="AT2" i="43" s="1"/>
  <c r="J5" i="12"/>
  <c r="A51" i="12"/>
  <c r="A24" i="45" l="1"/>
  <c r="G32" i="45" s="1"/>
  <c r="A29" i="45"/>
  <c r="A60" i="45" s="1"/>
  <c r="A4" i="45"/>
  <c r="A35" i="45" s="1"/>
  <c r="A28" i="45"/>
  <c r="A59" i="45" s="1"/>
  <c r="O15" i="45"/>
  <c r="O46" i="45" s="1"/>
  <c r="O19" i="45"/>
  <c r="O50" i="45" s="1"/>
  <c r="O21" i="45"/>
  <c r="O52" i="45" s="1"/>
  <c r="K48" i="45"/>
  <c r="U82" i="43"/>
  <c r="T19" i="43"/>
  <c r="T66" i="43" s="1"/>
  <c r="U62" i="43"/>
  <c r="AJ49" i="43"/>
  <c r="U64" i="43"/>
  <c r="T15" i="43"/>
  <c r="M40" i="43" l="1"/>
  <c r="T62" i="43"/>
  <c r="M44" i="43"/>
  <c r="M42" i="43"/>
  <c r="Q42" i="43" l="1"/>
  <c r="Q89" i="43" s="1"/>
  <c r="M89" i="43"/>
  <c r="AR4" i="43"/>
  <c r="AS4" i="43" s="1"/>
  <c r="AT4" i="43" s="1"/>
  <c r="M91" i="43"/>
  <c r="AR5" i="43"/>
  <c r="AS5" i="43" s="1"/>
  <c r="AT5" i="43" s="1"/>
  <c r="Q44" i="43"/>
  <c r="Q91" i="43" s="1"/>
  <c r="Q40" i="43"/>
  <c r="U40" i="43" s="1"/>
  <c r="M46" i="43"/>
  <c r="M87" i="43"/>
  <c r="U42" i="43" l="1"/>
  <c r="U89" i="43" s="1"/>
  <c r="U87" i="43"/>
  <c r="M93" i="43"/>
  <c r="AR3" i="43"/>
  <c r="AS3" i="43" s="1"/>
  <c r="U44" i="43"/>
  <c r="U91" i="43" s="1"/>
  <c r="Q46" i="43"/>
  <c r="Q93" i="43" s="1"/>
  <c r="Q87" i="43"/>
  <c r="U46" i="43" l="1"/>
  <c r="U93" i="43" s="1"/>
  <c r="AT3" i="43"/>
  <c r="A42" i="43" s="1"/>
  <c r="A89" i="43" s="1"/>
  <c r="AS1" i="43"/>
  <c r="A40" i="43" l="1"/>
  <c r="A87" i="43" s="1"/>
  <c r="A38" i="43"/>
  <c r="A85" i="43" s="1"/>
  <c r="AT1" i="43"/>
  <c r="I2" i="43" s="1"/>
  <c r="I49" i="43" s="1"/>
  <c r="AQ3" i="27"/>
  <c r="AQ4" i="27" l="1"/>
  <c r="AK50" i="27" s="1"/>
  <c r="K28" i="27"/>
  <c r="K29" i="27"/>
  <c r="K30" i="27"/>
  <c r="AJ33" i="27"/>
  <c r="F60" i="27"/>
  <c r="F61" i="27"/>
  <c r="F59" i="27"/>
  <c r="F50" i="27"/>
  <c r="F48" i="27"/>
  <c r="F46" i="27"/>
  <c r="AD42" i="27"/>
  <c r="AD41" i="27"/>
  <c r="F41" i="27"/>
  <c r="AD40" i="27"/>
  <c r="P40" i="27"/>
  <c r="L40" i="27"/>
  <c r="F40" i="27"/>
  <c r="AE38" i="27"/>
  <c r="AE36" i="27"/>
  <c r="F21" i="27"/>
  <c r="F52" i="27" s="1"/>
  <c r="K19" i="27"/>
  <c r="O19" i="27" s="1"/>
  <c r="O50" i="27" s="1"/>
  <c r="C18" i="27"/>
  <c r="K17" i="27"/>
  <c r="K48" i="27" s="1"/>
  <c r="K15" i="27"/>
  <c r="K46" i="27" s="1"/>
  <c r="AQ2" i="27"/>
  <c r="A4" i="27" l="1"/>
  <c r="A35" i="27" s="1"/>
  <c r="A28" i="27"/>
  <c r="A59" i="27" s="1"/>
  <c r="A29" i="27"/>
  <c r="A60" i="27" s="1"/>
  <c r="A30" i="27"/>
  <c r="A61" i="27" s="1"/>
  <c r="C49" i="27"/>
  <c r="K50" i="27"/>
  <c r="O15" i="27"/>
  <c r="O46" i="27" s="1"/>
  <c r="O17" i="27"/>
  <c r="O48" i="27" s="1"/>
  <c r="K21" i="27"/>
  <c r="K52" i="27" s="1"/>
  <c r="O21" i="27" l="1"/>
  <c r="O52" i="27" s="1"/>
  <c r="F56" i="12" l="1"/>
  <c r="U25" i="12" l="1"/>
  <c r="T25" i="12" s="1"/>
  <c r="T72" i="12" s="1"/>
  <c r="AD58" i="12"/>
  <c r="AD57" i="12"/>
  <c r="AD56" i="12"/>
  <c r="AE54" i="12"/>
  <c r="AE52" i="12"/>
  <c r="P80" i="12"/>
  <c r="N80" i="12"/>
  <c r="K80" i="12"/>
  <c r="P78" i="12"/>
  <c r="N78" i="12"/>
  <c r="K78" i="12"/>
  <c r="P76" i="12"/>
  <c r="N76" i="12"/>
  <c r="K76" i="12"/>
  <c r="P74" i="12"/>
  <c r="N74" i="12"/>
  <c r="K74" i="12"/>
  <c r="P72" i="12"/>
  <c r="N72" i="12"/>
  <c r="K72" i="12"/>
  <c r="P70" i="12"/>
  <c r="N70" i="12"/>
  <c r="K70" i="12"/>
  <c r="P68" i="12"/>
  <c r="N68" i="12"/>
  <c r="K68" i="12"/>
  <c r="P66" i="12"/>
  <c r="N66" i="12"/>
  <c r="K66" i="12"/>
  <c r="P64" i="12"/>
  <c r="N64" i="12"/>
  <c r="K64" i="12"/>
  <c r="P62" i="12"/>
  <c r="N62" i="12"/>
  <c r="K62" i="12"/>
  <c r="A80" i="12"/>
  <c r="A78" i="12"/>
  <c r="A76" i="12"/>
  <c r="A74" i="12"/>
  <c r="A72" i="12"/>
  <c r="A70" i="12"/>
  <c r="A68" i="12"/>
  <c r="A66" i="12"/>
  <c r="A64" i="12"/>
  <c r="A62" i="12"/>
  <c r="F57" i="12"/>
  <c r="L56" i="12"/>
  <c r="U72" i="12" l="1"/>
  <c r="AQ2" i="12" l="1"/>
  <c r="U23" i="12"/>
  <c r="T23" i="12" l="1"/>
  <c r="T70" i="12" s="1"/>
  <c r="U70" i="12"/>
  <c r="AJ49" i="12"/>
  <c r="AR2" i="12"/>
  <c r="AS2" i="12" s="1"/>
  <c r="U33" i="12"/>
  <c r="U31" i="12"/>
  <c r="U29" i="12"/>
  <c r="U27" i="12"/>
  <c r="U21" i="12"/>
  <c r="U19" i="12"/>
  <c r="U17" i="12"/>
  <c r="U15" i="12"/>
  <c r="T15" i="12" s="1"/>
  <c r="AT2" i="12" l="1"/>
  <c r="T29" i="12"/>
  <c r="T76" i="12" s="1"/>
  <c r="U76" i="12"/>
  <c r="U78" i="12"/>
  <c r="T31" i="12"/>
  <c r="T78" i="12" s="1"/>
  <c r="T19" i="12"/>
  <c r="T66" i="12" s="1"/>
  <c r="U66" i="12"/>
  <c r="T21" i="12"/>
  <c r="T68" i="12" s="1"/>
  <c r="U68" i="12"/>
  <c r="U80" i="12"/>
  <c r="T33" i="12"/>
  <c r="T80" i="12" s="1"/>
  <c r="T27" i="12"/>
  <c r="T74" i="12" s="1"/>
  <c r="U74" i="12"/>
  <c r="T62" i="12"/>
  <c r="U62" i="12"/>
  <c r="T17" i="12"/>
  <c r="T64" i="12" s="1"/>
  <c r="U64" i="12"/>
  <c r="U35" i="12"/>
  <c r="M44" i="12"/>
  <c r="M91" i="12" l="1"/>
  <c r="AR5" i="12"/>
  <c r="AS5" i="12" s="1"/>
  <c r="AT5" i="12" s="1"/>
  <c r="M42" i="12"/>
  <c r="M40" i="12"/>
  <c r="U82" i="12"/>
  <c r="Q44" i="12"/>
  <c r="M87" i="12" l="1"/>
  <c r="M46" i="12"/>
  <c r="M93" i="12" s="1"/>
  <c r="M89" i="12"/>
  <c r="AR4" i="12"/>
  <c r="AS4" i="12" s="1"/>
  <c r="AT4" i="12" s="1"/>
  <c r="Q42" i="12"/>
  <c r="Q89" i="12" s="1"/>
  <c r="Q40" i="12"/>
  <c r="Q91" i="12"/>
  <c r="U42" i="12"/>
  <c r="U89" i="12" s="1"/>
  <c r="U44" i="12"/>
  <c r="AR3" i="12" l="1"/>
  <c r="AS3" i="12" s="1"/>
  <c r="AS1" i="12" s="1"/>
  <c r="Q46" i="12"/>
  <c r="Q93" i="12" s="1"/>
  <c r="Q87" i="12"/>
  <c r="U40" i="12"/>
  <c r="U87" i="12" s="1"/>
  <c r="U91" i="12"/>
  <c r="AT3" i="12" l="1"/>
  <c r="A42" i="12" s="1"/>
  <c r="A89" i="12" s="1"/>
  <c r="A38" i="12"/>
  <c r="A85" i="12" s="1"/>
  <c r="AT1" i="12"/>
  <c r="I2" i="12" s="1"/>
  <c r="I49" i="12" s="1"/>
  <c r="A40" i="12"/>
  <c r="A87" i="12" s="1"/>
  <c r="U46" i="12"/>
  <c r="U93" i="12" l="1"/>
  <c r="A24" i="27" l="1"/>
  <c r="G32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水野　佐和子</author>
  </authors>
  <commentList>
    <comment ref="AE7" authorId="0" shapeId="0" xr:uid="{FC1172A1-7334-4D8E-A1FC-62D046DF0FAE}">
      <text>
        <r>
          <rPr>
            <sz val="9"/>
            <color indexed="81"/>
            <rFont val="Meiryo UI"/>
            <family val="3"/>
            <charset val="128"/>
          </rPr>
          <t xml:space="preserve">登録番号には適格請求書発行事業者の
</t>
        </r>
        <r>
          <rPr>
            <b/>
            <sz val="9"/>
            <color indexed="81"/>
            <rFont val="Meiryo UI"/>
            <family val="3"/>
            <charset val="128"/>
          </rPr>
          <t>登録番号（Ｔから始まる13桁）を入力</t>
        </r>
        <r>
          <rPr>
            <sz val="9"/>
            <color indexed="81"/>
            <rFont val="Meiryo UI"/>
            <family val="3"/>
            <charset val="128"/>
          </rPr>
          <t xml:space="preserve">
して下さい。
</t>
        </r>
        <r>
          <rPr>
            <b/>
            <sz val="9"/>
            <color indexed="81"/>
            <rFont val="Meiryo UI"/>
            <family val="3"/>
            <charset val="128"/>
          </rPr>
          <t>免税事業者の場合は入力不要</t>
        </r>
        <r>
          <rPr>
            <sz val="9"/>
            <color indexed="81"/>
            <rFont val="Meiryo UI"/>
            <family val="3"/>
            <charset val="128"/>
          </rPr>
          <t>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水野　佐和子</author>
  </authors>
  <commentList>
    <comment ref="AE7" authorId="0" shapeId="0" xr:uid="{4AAA6EB2-CE67-41AE-B7E6-C41528CEE48E}">
      <text>
        <r>
          <rPr>
            <sz val="9"/>
            <color indexed="81"/>
            <rFont val="Meiryo UI"/>
            <family val="3"/>
            <charset val="128"/>
          </rPr>
          <t xml:space="preserve">登録番号には適格請求書発行事業者の
</t>
        </r>
        <r>
          <rPr>
            <b/>
            <sz val="9"/>
            <color indexed="81"/>
            <rFont val="Meiryo UI"/>
            <family val="3"/>
            <charset val="128"/>
          </rPr>
          <t>登録番号（Ｔから始まる13桁）を入力</t>
        </r>
        <r>
          <rPr>
            <sz val="9"/>
            <color indexed="81"/>
            <rFont val="Meiryo UI"/>
            <family val="3"/>
            <charset val="128"/>
          </rPr>
          <t xml:space="preserve">
して下さい。
</t>
        </r>
        <r>
          <rPr>
            <b/>
            <sz val="9"/>
            <color indexed="81"/>
            <rFont val="Meiryo UI"/>
            <family val="3"/>
            <charset val="128"/>
          </rPr>
          <t>免税事業者の場合は入力不要</t>
        </r>
        <r>
          <rPr>
            <sz val="9"/>
            <color indexed="81"/>
            <rFont val="Meiryo UI"/>
            <family val="3"/>
            <charset val="128"/>
          </rPr>
          <t>です。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水野　佐和子</author>
  </authors>
  <commentList>
    <comment ref="AE7" authorId="0" shapeId="0" xr:uid="{206ADB22-FD76-4F3C-AE77-761EDE0E9AE3}">
      <text>
        <r>
          <rPr>
            <sz val="9"/>
            <color indexed="81"/>
            <rFont val="Meiryo UI"/>
            <family val="3"/>
            <charset val="128"/>
          </rPr>
          <t xml:space="preserve">登録番号には適格請求書発行事業者の
</t>
        </r>
        <r>
          <rPr>
            <b/>
            <sz val="9"/>
            <color indexed="81"/>
            <rFont val="Meiryo UI"/>
            <family val="3"/>
            <charset val="128"/>
          </rPr>
          <t>登録番号（Ｔから始まる13桁）を入力</t>
        </r>
        <r>
          <rPr>
            <sz val="9"/>
            <color indexed="81"/>
            <rFont val="Meiryo UI"/>
            <family val="3"/>
            <charset val="128"/>
          </rPr>
          <t xml:space="preserve">
して下さい。
</t>
        </r>
        <r>
          <rPr>
            <b/>
            <sz val="9"/>
            <color indexed="81"/>
            <rFont val="Meiryo UI"/>
            <family val="3"/>
            <charset val="128"/>
          </rPr>
          <t>免税事業者の場合は入力不要</t>
        </r>
        <r>
          <rPr>
            <sz val="9"/>
            <color indexed="81"/>
            <rFont val="Meiryo UI"/>
            <family val="3"/>
            <charset val="128"/>
          </rPr>
          <t>です。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水野　佐和子</author>
  </authors>
  <commentList>
    <comment ref="AE7" authorId="0" shapeId="0" xr:uid="{5602F403-60F5-429D-B60B-43911E2D62F2}">
      <text>
        <r>
          <rPr>
            <sz val="9"/>
            <color indexed="81"/>
            <rFont val="Meiryo UI"/>
            <family val="3"/>
            <charset val="128"/>
          </rPr>
          <t xml:space="preserve">登録番号には適格請求書発行事業者の
</t>
        </r>
        <r>
          <rPr>
            <b/>
            <sz val="9"/>
            <color indexed="81"/>
            <rFont val="Meiryo UI"/>
            <family val="3"/>
            <charset val="128"/>
          </rPr>
          <t>登録番号（Ｔから始まる13桁）を入力</t>
        </r>
        <r>
          <rPr>
            <sz val="9"/>
            <color indexed="81"/>
            <rFont val="Meiryo UI"/>
            <family val="3"/>
            <charset val="128"/>
          </rPr>
          <t xml:space="preserve">
して下さい。
</t>
        </r>
        <r>
          <rPr>
            <b/>
            <sz val="9"/>
            <color indexed="81"/>
            <rFont val="Meiryo UI"/>
            <family val="3"/>
            <charset val="128"/>
          </rPr>
          <t>免税事業者の場合は入力不要</t>
        </r>
        <r>
          <rPr>
            <sz val="9"/>
            <color indexed="81"/>
            <rFont val="Meiryo UI"/>
            <family val="3"/>
            <charset val="128"/>
          </rPr>
          <t>です。</t>
        </r>
      </text>
    </comment>
  </commentList>
</comments>
</file>

<file path=xl/sharedStrings.xml><?xml version="1.0" encoding="utf-8"?>
<sst xmlns="http://schemas.openxmlformats.org/spreadsheetml/2006/main" count="372" uniqueCount="116">
  <si>
    <t>請　　　求　　　書</t>
    <rPh sb="0" eb="1">
      <t>ショウ</t>
    </rPh>
    <rPh sb="4" eb="5">
      <t>モトム</t>
    </rPh>
    <rPh sb="8" eb="9">
      <t>ショ</t>
    </rPh>
    <phoneticPr fontId="1"/>
  </si>
  <si>
    <t>太平洋テクノ株式会社　御中</t>
    <rPh sb="0" eb="3">
      <t>タイヘイヨウ</t>
    </rPh>
    <rPh sb="6" eb="10">
      <t>カブシキガイシャ</t>
    </rPh>
    <rPh sb="11" eb="13">
      <t>オンチュウ</t>
    </rPh>
    <phoneticPr fontId="1"/>
  </si>
  <si>
    <t>下記のとおり請求いたします。</t>
    <rPh sb="0" eb="2">
      <t>カキ</t>
    </rPh>
    <rPh sb="6" eb="8">
      <t>セイキュウ</t>
    </rPh>
    <phoneticPr fontId="1"/>
  </si>
  <si>
    <t>請負金額</t>
    <rPh sb="0" eb="2">
      <t>ウケオイ</t>
    </rPh>
    <rPh sb="2" eb="4">
      <t>キンガク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</si>
  <si>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</si>
  <si>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</si>
  <si>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</si>
  <si>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</si>
  <si>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累計出来高</t>
    <rPh sb="0" eb="2">
      <t>ルイケイ</t>
    </rPh>
    <rPh sb="2" eb="5">
      <t>デキダカ</t>
    </rPh>
    <phoneticPr fontId="1"/>
  </si>
  <si>
    <t>消費税</t>
    <rPh sb="0" eb="3">
      <t>ショウヒゼイ</t>
    </rPh>
    <phoneticPr fontId="1"/>
  </si>
  <si>
    <t>（</t>
    <phoneticPr fontId="1"/>
  </si>
  <si>
    <t>％）</t>
    <phoneticPr fontId="1"/>
  </si>
  <si>
    <t>前回迄出来高</t>
    <rPh sb="0" eb="2">
      <t>ゼンカイ</t>
    </rPh>
    <rPh sb="2" eb="3">
      <t>マデ</t>
    </rPh>
    <rPh sb="3" eb="6">
      <t>デキダカ</t>
    </rPh>
    <phoneticPr fontId="1"/>
  </si>
  <si>
    <t>前回②欄</t>
    <rPh sb="0" eb="2">
      <t>ゼンカイ</t>
    </rPh>
    <rPh sb="3" eb="4">
      <t>ラン</t>
    </rPh>
    <phoneticPr fontId="1"/>
  </si>
  <si>
    <t>項　目</t>
    <rPh sb="0" eb="1">
      <t>コウ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</si>
  <si>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</si>
  <si>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合　計</t>
    <rPh sb="0" eb="1">
      <t>ア</t>
    </rPh>
    <rPh sb="2" eb="3">
      <t>ケイ</t>
    </rPh>
    <phoneticPr fontId="1"/>
  </si>
  <si>
    <t>工事名称</t>
    <rPh sb="0" eb="2">
      <t>コウジ</t>
    </rPh>
    <rPh sb="2" eb="4">
      <t>メイショウ</t>
    </rPh>
    <phoneticPr fontId="1"/>
  </si>
  <si>
    <t>協力会費</t>
    <rPh sb="0" eb="3">
      <t>キョウリョクカイ</t>
    </rPh>
    <rPh sb="3" eb="4">
      <t>ヒ</t>
    </rPh>
    <phoneticPr fontId="1"/>
  </si>
  <si>
    <t>完成区分</t>
    <rPh sb="0" eb="2">
      <t>カンセイ</t>
    </rPh>
    <rPh sb="2" eb="4">
      <t>クブン</t>
    </rPh>
    <phoneticPr fontId="1"/>
  </si>
  <si>
    <t>現金</t>
    <rPh sb="0" eb="2">
      <t>ゲンキン</t>
    </rPh>
    <phoneticPr fontId="1"/>
  </si>
  <si>
    <t>％</t>
    <phoneticPr fontId="1"/>
  </si>
  <si>
    <t>□　徴収しない　</t>
    <rPh sb="2" eb="4">
      <t>チョウシュウ</t>
    </rPh>
    <phoneticPr fontId="1"/>
  </si>
  <si>
    <t>□　未成　</t>
    <rPh sb="2" eb="3">
      <t>ミ</t>
    </rPh>
    <rPh sb="3" eb="4">
      <t>セイ</t>
    </rPh>
    <phoneticPr fontId="1"/>
  </si>
  <si>
    <t>支払条件</t>
    <rPh sb="0" eb="2">
      <t>シハライ</t>
    </rPh>
    <rPh sb="2" eb="4">
      <t>ジョウケン</t>
    </rPh>
    <phoneticPr fontId="1"/>
  </si>
  <si>
    <t>支 払 日</t>
    <rPh sb="0" eb="1">
      <t>シ</t>
    </rPh>
    <rPh sb="2" eb="3">
      <t>バライ</t>
    </rPh>
    <rPh sb="4" eb="5">
      <t>ニチ</t>
    </rPh>
    <phoneticPr fontId="1"/>
  </si>
  <si>
    <t>－</t>
    <phoneticPr fontId="1"/>
  </si>
  <si>
    <t>回請求）</t>
    <rPh sb="0" eb="1">
      <t>カイ</t>
    </rPh>
    <rPh sb="1" eb="3">
      <t>セイキュウ</t>
    </rPh>
    <phoneticPr fontId="1"/>
  </si>
  <si>
    <t>（第</t>
    <rPh sb="1" eb="2">
      <t>ダイ</t>
    </rPh>
    <phoneticPr fontId="1"/>
  </si>
  <si>
    <t>取引先コード</t>
    <rPh sb="0" eb="2">
      <t>トリヒキ</t>
    </rPh>
    <rPh sb="2" eb="3">
      <t>サキ</t>
    </rPh>
    <phoneticPr fontId="1"/>
  </si>
  <si>
    <t>備　　考</t>
    <rPh sb="0" eb="1">
      <t>ソナエ</t>
    </rPh>
    <rPh sb="3" eb="4">
      <t>コウ</t>
    </rPh>
    <phoneticPr fontId="1"/>
  </si>
  <si>
    <t>(今回請求額)</t>
    <rPh sb="1" eb="3">
      <t>コンカイ</t>
    </rPh>
    <rPh sb="3" eb="5">
      <t>セイキュウ</t>
    </rPh>
    <rPh sb="5" eb="6">
      <t>ガク</t>
    </rPh>
    <phoneticPr fontId="1"/>
  </si>
  <si>
    <t>(税)</t>
    <rPh sb="1" eb="2">
      <t>ゼイ</t>
    </rPh>
    <phoneticPr fontId="1"/>
  </si>
  <si>
    <t>(計)</t>
    <rPh sb="1" eb="2">
      <t>ケイ</t>
    </rPh>
    <phoneticPr fontId="1"/>
  </si>
  <si>
    <t>当社処理欄</t>
    <rPh sb="0" eb="2">
      <t>トウシャ</t>
    </rPh>
    <rPh sb="2" eb="4">
      <t>ショリ</t>
    </rPh>
    <rPh sb="4" eb="5">
      <t>ラン</t>
    </rPh>
    <phoneticPr fontId="1"/>
  </si>
  <si>
    <t>（税抜金額）</t>
    <rPh sb="1" eb="3">
      <t>ゼイヌキ</t>
    </rPh>
    <rPh sb="3" eb="5">
      <t>キンガク</t>
    </rPh>
    <phoneticPr fontId="1"/>
  </si>
  <si>
    <t>□　完成　</t>
    <rPh sb="2" eb="4">
      <t>カンセイ</t>
    </rPh>
    <phoneticPr fontId="1"/>
  </si>
  <si>
    <t>□　その他</t>
    <rPh sb="4" eb="5">
      <t>タ</t>
    </rPh>
    <phoneticPr fontId="1"/>
  </si>
  <si>
    <t>請求者（控）</t>
    <rPh sb="0" eb="2">
      <t>セイキュウシャ</t>
    </rPh>
    <rPh sb="3" eb="4">
      <t>ヒカ</t>
    </rPh>
    <phoneticPr fontId="1"/>
  </si>
  <si>
    <t>会社名</t>
    <rPh sb="0" eb="2">
      <t>カイシャ</t>
    </rPh>
    <rPh sb="2" eb="3">
      <t>メイ</t>
    </rPh>
    <phoneticPr fontId="1"/>
  </si>
  <si>
    <t>ＴＥＬ</t>
    <phoneticPr fontId="1"/>
  </si>
  <si>
    <t>住所</t>
    <rPh sb="0" eb="1">
      <t>ジュウ</t>
    </rPh>
    <rPh sb="1" eb="2">
      <t>ショ</t>
    </rPh>
    <phoneticPr fontId="1"/>
  </si>
  <si>
    <t>印</t>
    <rPh sb="0" eb="1">
      <t>イン</t>
    </rPh>
    <phoneticPr fontId="1"/>
  </si>
  <si>
    <t>捺印欄（事業場決裁ルート←工事管理者）</t>
    <rPh sb="0" eb="2">
      <t>ナツイン</t>
    </rPh>
    <rPh sb="2" eb="3">
      <t>ラン</t>
    </rPh>
    <rPh sb="4" eb="7">
      <t>ジギョウジョウ</t>
    </rPh>
    <rPh sb="7" eb="9">
      <t>ケッサイ</t>
    </rPh>
    <rPh sb="13" eb="15">
      <t>コウジ</t>
    </rPh>
    <rPh sb="15" eb="18">
      <t>カンリシャ</t>
    </rPh>
    <phoneticPr fontId="1"/>
  </si>
  <si>
    <t>請負工事用</t>
    <rPh sb="0" eb="2">
      <t>ウケオイ</t>
    </rPh>
    <rPh sb="2" eb="4">
      <t>コウジ</t>
    </rPh>
    <rPh sb="4" eb="5">
      <t>ヨウ</t>
    </rPh>
    <phoneticPr fontId="3"/>
  </si>
  <si>
    <t>数量</t>
    <rPh sb="0" eb="2">
      <t>スウリョウ</t>
    </rPh>
    <phoneticPr fontId="14"/>
  </si>
  <si>
    <t>単位</t>
    <rPh sb="0" eb="2">
      <t>タンイ</t>
    </rPh>
    <phoneticPr fontId="14"/>
  </si>
  <si>
    <t>単価</t>
    <rPh sb="0" eb="2">
      <t>タンカ</t>
    </rPh>
    <phoneticPr fontId="14"/>
  </si>
  <si>
    <t>消費税</t>
    <rPh sb="0" eb="3">
      <t>ショウヒゼイ</t>
    </rPh>
    <phoneticPr fontId="14"/>
  </si>
  <si>
    <t>完成区分</t>
    <rPh sb="0" eb="2">
      <t>カンセイ</t>
    </rPh>
    <rPh sb="2" eb="4">
      <t>クブン</t>
    </rPh>
    <phoneticPr fontId="14"/>
  </si>
  <si>
    <t>□　未成</t>
    <phoneticPr fontId="14"/>
  </si>
  <si>
    <t>□　完成</t>
    <rPh sb="2" eb="4">
      <t>カンセイ</t>
    </rPh>
    <phoneticPr fontId="14"/>
  </si>
  <si>
    <t>□　その他</t>
    <rPh sb="4" eb="5">
      <t>タ</t>
    </rPh>
    <phoneticPr fontId="14"/>
  </si>
  <si>
    <t>協力会費</t>
    <rPh sb="0" eb="3">
      <t>キョウリョクカイ</t>
    </rPh>
    <rPh sb="3" eb="4">
      <t>ヒ</t>
    </rPh>
    <phoneticPr fontId="14"/>
  </si>
  <si>
    <t>□　徴収しない</t>
    <rPh sb="2" eb="4">
      <t>チョウシュウ</t>
    </rPh>
    <phoneticPr fontId="14"/>
  </si>
  <si>
    <t>支払条件</t>
    <rPh sb="0" eb="2">
      <t>シハライ</t>
    </rPh>
    <rPh sb="2" eb="4">
      <t>ジョウケン</t>
    </rPh>
    <phoneticPr fontId="14"/>
  </si>
  <si>
    <t>現金</t>
    <rPh sb="0" eb="2">
      <t>ゲンキン</t>
    </rPh>
    <phoneticPr fontId="14"/>
  </si>
  <si>
    <t>％</t>
    <phoneticPr fontId="14"/>
  </si>
  <si>
    <t>支払日</t>
    <rPh sb="0" eb="3">
      <t>シハライビ</t>
    </rPh>
    <phoneticPr fontId="14"/>
  </si>
  <si>
    <t>備考</t>
    <rPh sb="0" eb="2">
      <t>ビコウ</t>
    </rPh>
    <phoneticPr fontId="14"/>
  </si>
  <si>
    <t>捺印欄（事業場決裁ルート←工事管理者）</t>
    <phoneticPr fontId="14"/>
  </si>
  <si>
    <t>工事内容／品名</t>
    <rPh sb="0" eb="2">
      <t>コウジ</t>
    </rPh>
    <rPh sb="2" eb="4">
      <t>ナイヨウ</t>
    </rPh>
    <rPh sb="5" eb="7">
      <t>ヒンメイ</t>
    </rPh>
    <phoneticPr fontId="14"/>
  </si>
  <si>
    <t>末日</t>
    <rPh sb="0" eb="1">
      <t>マツ</t>
    </rPh>
    <rPh sb="1" eb="2">
      <t>ニチ</t>
    </rPh>
    <phoneticPr fontId="1"/>
  </si>
  <si>
    <t>月</t>
    <rPh sb="0" eb="1">
      <t>ツキ</t>
    </rPh>
    <phoneticPr fontId="1"/>
  </si>
  <si>
    <t>月</t>
    <rPh sb="0" eb="1">
      <t>ツキ</t>
    </rPh>
    <phoneticPr fontId="14"/>
  </si>
  <si>
    <t>末日</t>
    <rPh sb="0" eb="2">
      <t>マツジツ</t>
    </rPh>
    <phoneticPr fontId="14"/>
  </si>
  <si>
    <t>式</t>
    <rPh sb="0" eb="1">
      <t>シキ</t>
    </rPh>
    <phoneticPr fontId="14"/>
  </si>
  <si>
    <t>ｈ</t>
    <phoneticPr fontId="14"/>
  </si>
  <si>
    <t>人工</t>
    <rPh sb="0" eb="2">
      <t>ニンク</t>
    </rPh>
    <phoneticPr fontId="14"/>
  </si>
  <si>
    <t>時間外</t>
    <rPh sb="0" eb="3">
      <t>ジカンガイ</t>
    </rPh>
    <phoneticPr fontId="14"/>
  </si>
  <si>
    <t>その他用（単価契約・物品等）</t>
    <rPh sb="2" eb="3">
      <t>タ</t>
    </rPh>
    <rPh sb="3" eb="4">
      <t>ヨウ</t>
    </rPh>
    <rPh sb="5" eb="7">
      <t>タンカ</t>
    </rPh>
    <rPh sb="7" eb="9">
      <t>ケイヤク</t>
    </rPh>
    <rPh sb="10" eb="12">
      <t>ブッピン</t>
    </rPh>
    <rPh sb="12" eb="13">
      <t>トウ</t>
    </rPh>
    <phoneticPr fontId="3"/>
  </si>
  <si>
    <t>　　　　請　　　求　　　書（控）</t>
    <rPh sb="4" eb="5">
      <t>ショウ</t>
    </rPh>
    <rPh sb="8" eb="9">
      <t>モトム</t>
    </rPh>
    <rPh sb="12" eb="13">
      <t>ショ</t>
    </rPh>
    <rPh sb="14" eb="15">
      <t>ヒカエ</t>
    </rPh>
    <phoneticPr fontId="1"/>
  </si>
  <si>
    <t>□　徴収する</t>
    <rPh sb="2" eb="4">
      <t>チョウシュウ</t>
    </rPh>
    <phoneticPr fontId="1"/>
  </si>
  <si>
    <t>□　徴収する</t>
    <rPh sb="2" eb="4">
      <t>チョウシュウ</t>
    </rPh>
    <phoneticPr fontId="14"/>
  </si>
  <si>
    <t>税率</t>
    <rPh sb="0" eb="2">
      <t>ゼイリツ</t>
    </rPh>
    <phoneticPr fontId="14"/>
  </si>
  <si>
    <t>税抜金額</t>
    <rPh sb="0" eb="2">
      <t>ゼイヌキ</t>
    </rPh>
    <rPh sb="2" eb="4">
      <t>キンガク</t>
    </rPh>
    <phoneticPr fontId="14"/>
  </si>
  <si>
    <t>消費税</t>
    <rPh sb="0" eb="3">
      <t>ショウヒゼイ</t>
    </rPh>
    <phoneticPr fontId="14"/>
  </si>
  <si>
    <t>合計</t>
    <rPh sb="0" eb="2">
      <t>ゴウケイ</t>
    </rPh>
    <phoneticPr fontId="14"/>
  </si>
  <si>
    <t>適用税率</t>
    <rPh sb="0" eb="2">
      <t>テキヨウ</t>
    </rPh>
    <rPh sb="2" eb="4">
      <t>ゼイリツ</t>
    </rPh>
    <phoneticPr fontId="14"/>
  </si>
  <si>
    <t>軽減税率</t>
    <rPh sb="0" eb="2">
      <t>ケイゲン</t>
    </rPh>
    <rPh sb="2" eb="4">
      <t>ゼイリツ</t>
    </rPh>
    <phoneticPr fontId="14"/>
  </si>
  <si>
    <t>登録番号</t>
    <rPh sb="0" eb="2">
      <t>トウロク</t>
    </rPh>
    <rPh sb="2" eb="4">
      <t>バンゴウ</t>
    </rPh>
    <phoneticPr fontId="14"/>
  </si>
  <si>
    <t>Ｔ</t>
    <phoneticPr fontId="14"/>
  </si>
  <si>
    <t>非課税</t>
    <rPh sb="0" eb="3">
      <t>ヒカゼイ</t>
    </rPh>
    <phoneticPr fontId="14"/>
  </si>
  <si>
    <t>0％</t>
    <phoneticPr fontId="14"/>
  </si>
  <si>
    <t>税抜金額合計</t>
    <rPh sb="0" eb="2">
      <t>ゼイヌキ</t>
    </rPh>
    <rPh sb="2" eb="4">
      <t>キンガク</t>
    </rPh>
    <rPh sb="4" eb="6">
      <t>ゴウケイ</t>
    </rPh>
    <phoneticPr fontId="14"/>
  </si>
  <si>
    <t>日</t>
    <rPh sb="0" eb="1">
      <t>ニチ</t>
    </rPh>
    <phoneticPr fontId="14"/>
  </si>
  <si>
    <t>月</t>
    <rPh sb="0" eb="1">
      <t>ツキ</t>
    </rPh>
    <phoneticPr fontId="14"/>
  </si>
  <si>
    <t>年</t>
    <rPh sb="0" eb="1">
      <t>ネン</t>
    </rPh>
    <phoneticPr fontId="14"/>
  </si>
  <si>
    <t>太平洋テクノ宛（提出用）</t>
    <rPh sb="0" eb="3">
      <t>タイヘイヨウ</t>
    </rPh>
    <rPh sb="6" eb="7">
      <t>アテ</t>
    </rPh>
    <rPh sb="7" eb="8">
      <t>ヒカ</t>
    </rPh>
    <rPh sb="8" eb="10">
      <t>テイシュツ</t>
    </rPh>
    <rPh sb="10" eb="11">
      <t>ヨウ</t>
    </rPh>
    <phoneticPr fontId="1"/>
  </si>
  <si>
    <t>税率選択エラー</t>
    <rPh sb="0" eb="2">
      <t>ゼイリツ</t>
    </rPh>
    <rPh sb="2" eb="4">
      <t>センタク</t>
    </rPh>
    <phoneticPr fontId="14"/>
  </si>
  <si>
    <t>軽減税率</t>
    <rPh sb="0" eb="2">
      <t>ケイゲン</t>
    </rPh>
    <rPh sb="2" eb="4">
      <t>ゼイリツ</t>
    </rPh>
    <phoneticPr fontId="14"/>
  </si>
  <si>
    <t>非課税</t>
    <rPh sb="0" eb="3">
      <t>ヒカゼイ</t>
    </rPh>
    <phoneticPr fontId="14"/>
  </si>
  <si>
    <t>7011501007369</t>
    <phoneticPr fontId="14"/>
  </si>
  <si>
    <t>03-5830-9210</t>
    <phoneticPr fontId="14"/>
  </si>
  <si>
    <t>立替経費（熱中症対策飲料代）</t>
    <rPh sb="0" eb="2">
      <t>タテカエ</t>
    </rPh>
    <rPh sb="2" eb="4">
      <t>ケイヒ</t>
    </rPh>
    <rPh sb="5" eb="7">
      <t>ネッチュウ</t>
    </rPh>
    <rPh sb="7" eb="8">
      <t>ショウ</t>
    </rPh>
    <rPh sb="8" eb="10">
      <t>タイサク</t>
    </rPh>
    <rPh sb="10" eb="12">
      <t>インリョウ</t>
    </rPh>
    <rPh sb="12" eb="13">
      <t>ダイ</t>
    </rPh>
    <phoneticPr fontId="14"/>
  </si>
  <si>
    <t>東京都台東区東上野3-1-13 第７大銀ビル</t>
    <rPh sb="0" eb="3">
      <t>トウキョウト</t>
    </rPh>
    <rPh sb="3" eb="6">
      <t>タイトウク</t>
    </rPh>
    <rPh sb="6" eb="9">
      <t>ヒガシウエノ</t>
    </rPh>
    <rPh sb="16" eb="17">
      <t>ダイ</t>
    </rPh>
    <rPh sb="18" eb="19">
      <t>オオ</t>
    </rPh>
    <rPh sb="19" eb="20">
      <t>ギン</t>
    </rPh>
    <phoneticPr fontId="14"/>
  </si>
  <si>
    <t>太平洋テクノ株式会社</t>
    <rPh sb="0" eb="3">
      <t>タイヘイヨウ</t>
    </rPh>
    <rPh sb="6" eb="10">
      <t>カブシキガイシャ</t>
    </rPh>
    <phoneticPr fontId="14"/>
  </si>
  <si>
    <t>工事名称を入力（注文書を参照して下さい）
請負金額が100,000円未満の場合は当社担当に確認</t>
    <rPh sb="0" eb="2">
      <t>コウジ</t>
    </rPh>
    <rPh sb="2" eb="4">
      <t>メイショウ</t>
    </rPh>
    <rPh sb="5" eb="7">
      <t>ニュウリョク</t>
    </rPh>
    <rPh sb="8" eb="11">
      <t>チュウモンショ</t>
    </rPh>
    <rPh sb="12" eb="14">
      <t>サンショウ</t>
    </rPh>
    <rPh sb="16" eb="17">
      <t>クダ</t>
    </rPh>
    <rPh sb="21" eb="23">
      <t>ウケオイ</t>
    </rPh>
    <rPh sb="23" eb="25">
      <t>キンガク</t>
    </rPh>
    <rPh sb="33" eb="34">
      <t>エン</t>
    </rPh>
    <rPh sb="34" eb="36">
      <t>ミマン</t>
    </rPh>
    <rPh sb="37" eb="39">
      <t>バアイ</t>
    </rPh>
    <rPh sb="40" eb="42">
      <t>トウシャ</t>
    </rPh>
    <rPh sb="42" eb="44">
      <t>タントウ</t>
    </rPh>
    <rPh sb="45" eb="47">
      <t>カクニン</t>
    </rPh>
    <phoneticPr fontId="14"/>
  </si>
  <si>
    <t>福岡県福岡市中央区天神4-1-11 久原本家天神ビル6F</t>
    <rPh sb="0" eb="3">
      <t>フクオカケン</t>
    </rPh>
    <rPh sb="3" eb="6">
      <t>フクオカシ</t>
    </rPh>
    <rPh sb="6" eb="9">
      <t>チュウオウク</t>
    </rPh>
    <rPh sb="9" eb="11">
      <t>テンジン</t>
    </rPh>
    <rPh sb="18" eb="20">
      <t>クバラ</t>
    </rPh>
    <rPh sb="20" eb="22">
      <t>ホンケ</t>
    </rPh>
    <rPh sb="22" eb="24">
      <t>テンジン</t>
    </rPh>
    <phoneticPr fontId="14"/>
  </si>
  <si>
    <t>太平洋テクノ株式会社 福岡支店</t>
    <rPh sb="0" eb="3">
      <t>タイヘイヨウ</t>
    </rPh>
    <rPh sb="6" eb="10">
      <t>カブシキガイシャ</t>
    </rPh>
    <rPh sb="11" eb="13">
      <t>フクオカ</t>
    </rPh>
    <rPh sb="13" eb="15">
      <t>シテン</t>
    </rPh>
    <phoneticPr fontId="14"/>
  </si>
  <si>
    <t>092-781-5330</t>
    <phoneticPr fontId="14"/>
  </si>
  <si>
    <t>工事名称を入力（注文書の発行がある時は参照）
不明の場合は、当社担当に確認して下さい</t>
    <rPh sb="0" eb="2">
      <t>コウジ</t>
    </rPh>
    <rPh sb="2" eb="4">
      <t>メイショウ</t>
    </rPh>
    <rPh sb="5" eb="7">
      <t>ニュウリョク</t>
    </rPh>
    <rPh sb="8" eb="11">
      <t>チュウモンショ</t>
    </rPh>
    <rPh sb="12" eb="14">
      <t>ハッコウ</t>
    </rPh>
    <rPh sb="17" eb="18">
      <t>トキ</t>
    </rPh>
    <rPh sb="19" eb="21">
      <t>サンショウ</t>
    </rPh>
    <rPh sb="23" eb="25">
      <t>フメイ</t>
    </rPh>
    <rPh sb="26" eb="28">
      <t>バアイ</t>
    </rPh>
    <rPh sb="30" eb="32">
      <t>トウシャ</t>
    </rPh>
    <rPh sb="32" eb="34">
      <t>タントウ</t>
    </rPh>
    <rPh sb="35" eb="37">
      <t>カクニン</t>
    </rPh>
    <rPh sb="39" eb="40">
      <t>クダ</t>
    </rPh>
    <phoneticPr fontId="14"/>
  </si>
  <si>
    <t>〇月度常傭工事</t>
    <rPh sb="1" eb="2">
      <t>ツキ</t>
    </rPh>
    <rPh sb="2" eb="3">
      <t>ド</t>
    </rPh>
    <rPh sb="3" eb="4">
      <t>ツネ</t>
    </rPh>
    <rPh sb="5" eb="7">
      <t>コウジ</t>
    </rPh>
    <phoneticPr fontId="14"/>
  </si>
  <si>
    <t>立替経費（交通費）</t>
    <rPh sb="0" eb="2">
      <t>タテカエ</t>
    </rPh>
    <rPh sb="2" eb="4">
      <t>ケイヒ</t>
    </rPh>
    <rPh sb="5" eb="8">
      <t>コウツウヒ</t>
    </rPh>
    <phoneticPr fontId="14"/>
  </si>
  <si>
    <t>今  回  請  求  額</t>
    <rPh sb="0" eb="1">
      <t>イマ</t>
    </rPh>
    <rPh sb="3" eb="4">
      <t>カイ</t>
    </rPh>
    <rPh sb="6" eb="7">
      <t>ショウ</t>
    </rPh>
    <rPh sb="9" eb="10">
      <t>モトム</t>
    </rPh>
    <rPh sb="12" eb="13">
      <t>ガク</t>
    </rPh>
    <phoneticPr fontId="1"/>
  </si>
  <si>
    <t>注文書№</t>
    <rPh sb="0" eb="3">
      <t>チュウモンショ</t>
    </rPh>
    <phoneticPr fontId="1"/>
  </si>
  <si>
    <t>でんさい</t>
    <phoneticPr fontId="1"/>
  </si>
  <si>
    <t>（管理G）</t>
    <rPh sb="1" eb="3">
      <t>カンリ</t>
    </rPh>
    <phoneticPr fontId="1"/>
  </si>
  <si>
    <t>（管理G）</t>
    <rPh sb="1" eb="3">
      <t>カンリ</t>
    </rPh>
    <phoneticPr fontId="14"/>
  </si>
  <si>
    <t>でんさい</t>
    <phoneticPr fontId="14"/>
  </si>
  <si>
    <t>01</t>
    <phoneticPr fontId="14"/>
  </si>
  <si>
    <t>請求日以前の日にちを入力してください</t>
    <phoneticPr fontId="14"/>
  </si>
  <si>
    <t>302500101</t>
  </si>
  <si>
    <t>302500101</t>
    <phoneticPr fontId="14"/>
  </si>
  <si>
    <t>工事完成通知日以降、20日以内の日にちを入力してください。請求日以前の日にちを入力してください。</t>
    <rPh sb="12" eb="13">
      <t>ヒ</t>
    </rPh>
    <rPh sb="13" eb="15">
      <t>イナイ</t>
    </rPh>
    <rPh sb="16" eb="17">
      <t>ヒ</t>
    </rPh>
    <rPh sb="29" eb="32">
      <t>セイキュウビ</t>
    </rPh>
    <rPh sb="32" eb="34">
      <t>イゼン</t>
    </rPh>
    <rPh sb="35" eb="36">
      <t>ヒ</t>
    </rPh>
    <rPh sb="39" eb="41">
      <t>ニュウリョク</t>
    </rPh>
    <phoneticPr fontId="14"/>
  </si>
  <si>
    <t>完成通知日・工事完成検査日以降、請求日以前の日にちを入力してください。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</si>
</sst>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yyyy&quot; 年 &quot;m&quot; 月 &quot;d&quot; 日&quot;"/>
    <numFmt numFmtId="177" formatCode="#,##0_ "/>
    <numFmt numFmtId="178" formatCode="0.0"/>
    <numFmt numFmtId="179" formatCode="yyyy/mm/dd;@"/>
    <numFmt numFmtId="180" formatCode="#,##0\ ;&quot;△ &quot;#,##0\ "/>
    <numFmt numFmtId="181" formatCode="#,##0.0\ ;[Red]\-#,##0.0\ "/>
    <numFmt numFmtId="182" formatCode="#,##0.0_ "/>
    <numFmt numFmtId="183" formatCode="yyyy&quot; 年  &quot;m&quot; 月  &quot;d&quot; 日  &quot;"/>
    <numFmt numFmtId="184" formatCode="&quot;【　&quot;yyyy&quot;年&quot;m&quot;月&quot;d&quot;日&quot;&quot;　】&quot;;@\ "/>
  </numFmts>
  <fonts count="3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22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b/>
      <sz val="9"/>
      <color indexed="81"/>
      <name val="Meiryo UI"/>
      <family val="3"/>
      <charset val="128"/>
    </font>
    <font>
      <sz val="9"/>
      <color indexed="81"/>
      <name val="Meiryo UI"/>
      <family val="3"/>
      <charset val="128"/>
    </font>
    <font>
      <sz val="12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sz val="8"/>
      <name val="Meiryo UI"/>
      <family val="3"/>
      <charset val="128"/>
    </font>
    <font>
      <b/>
      <sz val="11"/>
      <color theme="7" tint="0.79998168889431442"/>
      <name val="Meiryo UI"/>
      <family val="3"/>
      <charset val="128"/>
    </font>
    <font>
      <b/>
      <sz val="12"/>
      <color theme="7" tint="0.79998168889431442"/>
      <name val="Meiryo UI"/>
      <family val="3"/>
      <charset val="128"/>
    </font>
    <font>
      <b/>
      <sz val="15"/>
      <color rgb="FFFF0000"/>
      <name val="Meiryo UI"/>
      <family val="3"/>
      <charset val="128"/>
    </font>
    <font>
      <sz val="22"/>
      <name val="Meiryo UI"/>
      <family val="3"/>
      <charset val="128"/>
    </font>
    <font>
      <b/>
      <sz val="13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2"/>
      <name val="ＭＳ Ｐゴシック"/>
      <family val="3"/>
      <charset val="128"/>
      <scheme val="minor"/>
    </font>
    <font>
      <sz val="9"/>
      <color theme="0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8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</cellStyleXfs>
  <cellXfs count="50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14" fontId="4" fillId="0" borderId="0" xfId="0" applyNumberFormat="1" applyFont="1">
      <alignment vertical="center"/>
    </xf>
    <xf numFmtId="176" fontId="4" fillId="2" borderId="0" xfId="0" applyNumberFormat="1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19" fillId="2" borderId="5" xfId="0" applyFont="1" applyFill="1" applyBorder="1" applyAlignment="1">
      <alignment vertical="center" shrinkToFit="1"/>
    </xf>
    <xf numFmtId="0" fontId="19" fillId="2" borderId="6" xfId="0" applyFont="1" applyFill="1" applyBorder="1" applyAlignment="1">
      <alignment vertical="center" shrinkToFit="1"/>
    </xf>
    <xf numFmtId="0" fontId="5" fillId="2" borderId="18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0" xfId="0" applyFont="1" applyFill="1" applyAlignment="1">
      <alignment vertical="top"/>
    </xf>
    <xf numFmtId="0" fontId="5" fillId="2" borderId="3" xfId="0" applyFont="1" applyFill="1" applyBorder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vertical="center" shrinkToFit="1"/>
    </xf>
    <xf numFmtId="0" fontId="4" fillId="2" borderId="4" xfId="0" applyFont="1" applyFill="1" applyBorder="1">
      <alignment vertical="center"/>
    </xf>
    <xf numFmtId="0" fontId="4" fillId="2" borderId="4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16" fillId="2" borderId="1" xfId="0" applyFont="1" applyFill="1" applyBorder="1">
      <alignment vertical="center"/>
    </xf>
    <xf numFmtId="0" fontId="7" fillId="2" borderId="2" xfId="0" applyFont="1" applyFill="1" applyBorder="1">
      <alignment vertical="center"/>
    </xf>
    <xf numFmtId="49" fontId="7" fillId="2" borderId="0" xfId="0" applyNumberFormat="1" applyFont="1" applyFill="1">
      <alignment vertical="center"/>
    </xf>
    <xf numFmtId="49" fontId="7" fillId="2" borderId="1" xfId="0" applyNumberFormat="1" applyFont="1" applyFill="1" applyBorder="1">
      <alignment vertical="center"/>
    </xf>
    <xf numFmtId="49" fontId="7" fillId="2" borderId="2" xfId="0" applyNumberFormat="1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7" xfId="0" applyFont="1" applyFill="1" applyBorder="1">
      <alignment vertical="center"/>
    </xf>
    <xf numFmtId="49" fontId="7" fillId="2" borderId="4" xfId="0" applyNumberFormat="1" applyFont="1" applyFill="1" applyBorder="1">
      <alignment vertical="center"/>
    </xf>
    <xf numFmtId="49" fontId="7" fillId="2" borderId="6" xfId="0" applyNumberFormat="1" applyFont="1" applyFill="1" applyBorder="1">
      <alignment vertical="center"/>
    </xf>
    <xf numFmtId="49" fontId="7" fillId="2" borderId="7" xfId="0" applyNumberFormat="1" applyFont="1" applyFill="1" applyBorder="1">
      <alignment vertical="center"/>
    </xf>
    <xf numFmtId="0" fontId="20" fillId="2" borderId="1" xfId="0" applyFont="1" applyFill="1" applyBorder="1">
      <alignment vertical="center"/>
    </xf>
    <xf numFmtId="0" fontId="20" fillId="2" borderId="2" xfId="0" applyFont="1" applyFill="1" applyBorder="1">
      <alignment vertical="center"/>
    </xf>
    <xf numFmtId="0" fontId="20" fillId="2" borderId="0" xfId="0" applyFont="1" applyFill="1">
      <alignment vertical="center"/>
    </xf>
    <xf numFmtId="0" fontId="20" fillId="2" borderId="4" xfId="0" applyFont="1" applyFill="1" applyBorder="1">
      <alignment vertical="center"/>
    </xf>
    <xf numFmtId="182" fontId="7" fillId="2" borderId="0" xfId="0" applyNumberFormat="1" applyFont="1" applyFill="1">
      <alignment vertical="center"/>
    </xf>
    <xf numFmtId="177" fontId="7" fillId="2" borderId="0" xfId="0" applyNumberFormat="1" applyFont="1" applyFill="1">
      <alignment vertical="center"/>
    </xf>
    <xf numFmtId="0" fontId="7" fillId="2" borderId="3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4" xfId="0" applyFont="1" applyFill="1" applyBorder="1">
      <alignment vertical="center"/>
    </xf>
    <xf numFmtId="0" fontId="7" fillId="2" borderId="5" xfId="0" applyFont="1" applyFill="1" applyBorder="1">
      <alignment vertical="center"/>
    </xf>
    <xf numFmtId="9" fontId="7" fillId="2" borderId="1" xfId="0" applyNumberFormat="1" applyFont="1" applyFill="1" applyBorder="1">
      <alignment vertical="center"/>
    </xf>
    <xf numFmtId="49" fontId="5" fillId="2" borderId="0" xfId="0" applyNumberFormat="1" applyFont="1" applyFill="1" applyAlignment="1"/>
    <xf numFmtId="9" fontId="7" fillId="2" borderId="6" xfId="0" applyNumberFormat="1" applyFont="1" applyFill="1" applyBorder="1">
      <alignment vertical="center"/>
    </xf>
    <xf numFmtId="49" fontId="7" fillId="2" borderId="18" xfId="0" applyNumberFormat="1" applyFont="1" applyFill="1" applyBorder="1">
      <alignment vertical="center"/>
    </xf>
    <xf numFmtId="49" fontId="7" fillId="2" borderId="3" xfId="0" applyNumberFormat="1" applyFont="1" applyFill="1" applyBorder="1">
      <alignment vertical="center"/>
    </xf>
    <xf numFmtId="0" fontId="18" fillId="2" borderId="1" xfId="0" applyFont="1" applyFill="1" applyBorder="1">
      <alignment vertical="center"/>
    </xf>
    <xf numFmtId="0" fontId="18" fillId="2" borderId="2" xfId="0" applyFont="1" applyFill="1" applyBorder="1">
      <alignment vertical="center"/>
    </xf>
    <xf numFmtId="0" fontId="18" fillId="2" borderId="0" xfId="0" applyFont="1" applyFill="1">
      <alignment vertical="center"/>
    </xf>
    <xf numFmtId="0" fontId="18" fillId="2" borderId="4" xfId="0" applyFont="1" applyFill="1" applyBorder="1">
      <alignment vertical="center"/>
    </xf>
    <xf numFmtId="49" fontId="7" fillId="2" borderId="5" xfId="0" applyNumberFormat="1" applyFont="1" applyFill="1" applyBorder="1">
      <alignment vertical="center"/>
    </xf>
    <xf numFmtId="177" fontId="4" fillId="0" borderId="0" xfId="0" applyNumberFormat="1" applyFont="1" applyAlignment="1">
      <alignment vertical="top"/>
    </xf>
    <xf numFmtId="14" fontId="4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left" vertical="top"/>
    </xf>
    <xf numFmtId="177" fontId="4" fillId="0" borderId="0" xfId="0" applyNumberFormat="1" applyFont="1">
      <alignment vertical="center"/>
    </xf>
    <xf numFmtId="0" fontId="26" fillId="2" borderId="0" xfId="0" applyFont="1" applyFill="1">
      <alignment vertical="center"/>
    </xf>
    <xf numFmtId="0" fontId="26" fillId="2" borderId="4" xfId="0" applyFont="1" applyFill="1" applyBorder="1">
      <alignment vertical="center"/>
    </xf>
    <xf numFmtId="176" fontId="4" fillId="4" borderId="0" xfId="0" applyNumberFormat="1" applyFont="1" applyFill="1" applyAlignment="1">
      <alignment vertical="center" shrinkToFit="1"/>
    </xf>
    <xf numFmtId="0" fontId="4" fillId="4" borderId="0" xfId="0" applyFont="1" applyFill="1">
      <alignment vertical="center"/>
    </xf>
    <xf numFmtId="176" fontId="4" fillId="4" borderId="0" xfId="0" applyNumberFormat="1" applyFont="1" applyFill="1">
      <alignment vertical="center"/>
    </xf>
    <xf numFmtId="0" fontId="4" fillId="4" borderId="0" xfId="0" applyFont="1" applyFill="1" applyAlignment="1">
      <alignment horizontal="right" vertical="center"/>
    </xf>
    <xf numFmtId="0" fontId="6" fillId="4" borderId="0" xfId="0" applyFont="1" applyFill="1">
      <alignment vertical="center"/>
    </xf>
    <xf numFmtId="0" fontId="19" fillId="4" borderId="5" xfId="0" applyFont="1" applyFill="1" applyBorder="1" applyAlignment="1">
      <alignment vertical="center" shrinkToFit="1"/>
    </xf>
    <xf numFmtId="0" fontId="19" fillId="4" borderId="6" xfId="0" applyFont="1" applyFill="1" applyBorder="1" applyAlignment="1">
      <alignment vertical="center" shrinkToFit="1"/>
    </xf>
    <xf numFmtId="0" fontId="5" fillId="4" borderId="18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4" fillId="4" borderId="0" xfId="0" applyFont="1" applyFill="1" applyAlignment="1">
      <alignment vertical="top"/>
    </xf>
    <xf numFmtId="0" fontId="5" fillId="4" borderId="3" xfId="0" applyFont="1" applyFill="1" applyBorder="1">
      <alignment vertical="center"/>
    </xf>
    <xf numFmtId="0" fontId="5" fillId="4" borderId="0" xfId="0" applyFont="1" applyFill="1">
      <alignment vertical="center"/>
    </xf>
    <xf numFmtId="0" fontId="4" fillId="4" borderId="0" xfId="0" applyFont="1" applyFill="1" applyAlignment="1">
      <alignment vertical="center" shrinkToFit="1"/>
    </xf>
    <xf numFmtId="0" fontId="4" fillId="4" borderId="4" xfId="0" applyFont="1" applyFill="1" applyBorder="1">
      <alignment vertical="center"/>
    </xf>
    <xf numFmtId="0" fontId="4" fillId="4" borderId="4" xfId="0" applyFont="1" applyFill="1" applyBorder="1" applyAlignment="1">
      <alignment vertical="center" shrinkToFit="1"/>
    </xf>
    <xf numFmtId="0" fontId="4" fillId="4" borderId="8" xfId="0" applyFont="1" applyFill="1" applyBorder="1" applyAlignment="1">
      <alignment horizontal="center" vertical="center"/>
    </xf>
    <xf numFmtId="0" fontId="7" fillId="4" borderId="6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4" fillId="4" borderId="6" xfId="0" applyFont="1" applyFill="1" applyBorder="1">
      <alignment vertical="center"/>
    </xf>
    <xf numFmtId="0" fontId="4" fillId="4" borderId="7" xfId="0" applyFont="1" applyFill="1" applyBorder="1">
      <alignment vertical="center"/>
    </xf>
    <xf numFmtId="0" fontId="16" fillId="4" borderId="1" xfId="0" applyFont="1" applyFill="1" applyBorder="1">
      <alignment vertical="center"/>
    </xf>
    <xf numFmtId="0" fontId="7" fillId="4" borderId="0" xfId="0" applyFont="1" applyFill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top"/>
    </xf>
    <xf numFmtId="0" fontId="10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4" fillId="4" borderId="10" xfId="0" applyFont="1" applyFill="1" applyBorder="1">
      <alignment vertical="center"/>
    </xf>
    <xf numFmtId="0" fontId="4" fillId="4" borderId="11" xfId="0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7" fillId="4" borderId="2" xfId="0" applyFont="1" applyFill="1" applyBorder="1">
      <alignment vertical="center"/>
    </xf>
    <xf numFmtId="0" fontId="4" fillId="4" borderId="12" xfId="0" applyFont="1" applyFill="1" applyBorder="1">
      <alignment vertical="center"/>
    </xf>
    <xf numFmtId="0" fontId="4" fillId="4" borderId="13" xfId="0" applyFont="1" applyFill="1" applyBorder="1">
      <alignment vertical="center"/>
    </xf>
    <xf numFmtId="0" fontId="7" fillId="4" borderId="7" xfId="0" applyFont="1" applyFill="1" applyBorder="1">
      <alignment vertical="center"/>
    </xf>
    <xf numFmtId="0" fontId="4" fillId="4" borderId="14" xfId="0" applyFont="1" applyFill="1" applyBorder="1">
      <alignment vertical="center"/>
    </xf>
    <xf numFmtId="0" fontId="4" fillId="4" borderId="15" xfId="0" applyFont="1" applyFill="1" applyBorder="1">
      <alignment vertical="center"/>
    </xf>
    <xf numFmtId="0" fontId="4" fillId="4" borderId="16" xfId="0" applyFont="1" applyFill="1" applyBorder="1">
      <alignment vertical="center"/>
    </xf>
    <xf numFmtId="0" fontId="4" fillId="4" borderId="17" xfId="0" applyFont="1" applyFill="1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vertical="top"/>
    </xf>
    <xf numFmtId="0" fontId="5" fillId="4" borderId="12" xfId="0" applyFont="1" applyFill="1" applyBorder="1" applyAlignment="1">
      <alignment vertical="top"/>
    </xf>
    <xf numFmtId="0" fontId="7" fillId="4" borderId="4" xfId="0" applyFont="1" applyFill="1" applyBorder="1">
      <alignment vertical="center"/>
    </xf>
    <xf numFmtId="0" fontId="2" fillId="4" borderId="0" xfId="0" applyFont="1" applyFill="1">
      <alignment vertical="center"/>
    </xf>
    <xf numFmtId="0" fontId="4" fillId="4" borderId="18" xfId="0" applyFont="1" applyFill="1" applyBorder="1">
      <alignment vertical="center"/>
    </xf>
    <xf numFmtId="0" fontId="4" fillId="3" borderId="0" xfId="0" applyFont="1" applyFill="1" applyProtection="1">
      <alignment vertical="center"/>
      <protection locked="0"/>
    </xf>
    <xf numFmtId="0" fontId="7" fillId="4" borderId="0" xfId="0" applyFont="1" applyFill="1" applyAlignment="1">
      <alignment vertical="center" justifyLastLine="1"/>
    </xf>
    <xf numFmtId="177" fontId="9" fillId="4" borderId="0" xfId="0" applyNumberFormat="1" applyFont="1" applyFill="1">
      <alignment vertical="center"/>
    </xf>
    <xf numFmtId="0" fontId="29" fillId="4" borderId="0" xfId="0" applyFont="1" applyFill="1" applyAlignment="1">
      <alignment vertical="center" wrapText="1"/>
    </xf>
    <xf numFmtId="0" fontId="29" fillId="4" borderId="0" xfId="0" applyFont="1" applyFill="1">
      <alignment vertical="center"/>
    </xf>
    <xf numFmtId="176" fontId="4" fillId="4" borderId="0" xfId="0" quotePrefix="1" applyNumberFormat="1" applyFont="1" applyFill="1">
      <alignment vertical="center"/>
    </xf>
    <xf numFmtId="0" fontId="8" fillId="4" borderId="0" xfId="0" applyFont="1" applyFill="1" applyAlignment="1">
      <alignment vertical="top" wrapText="1"/>
    </xf>
    <xf numFmtId="0" fontId="7" fillId="4" borderId="18" xfId="0" applyFont="1" applyFill="1" applyBorder="1">
      <alignment vertical="center"/>
    </xf>
    <xf numFmtId="0" fontId="7" fillId="4" borderId="3" xfId="0" applyFont="1" applyFill="1" applyBorder="1">
      <alignment vertical="center"/>
    </xf>
    <xf numFmtId="0" fontId="5" fillId="4" borderId="0" xfId="0" applyFont="1" applyFill="1" applyAlignment="1"/>
    <xf numFmtId="0" fontId="7" fillId="0" borderId="0" xfId="0" applyFont="1">
      <alignment vertical="center"/>
    </xf>
    <xf numFmtId="0" fontId="27" fillId="4" borderId="0" xfId="0" applyFont="1" applyFill="1" applyAlignment="1">
      <alignment vertical="center" shrinkToFit="1"/>
    </xf>
    <xf numFmtId="0" fontId="8" fillId="4" borderId="0" xfId="0" applyFont="1" applyFill="1" applyAlignment="1">
      <alignment vertical="center" wrapText="1"/>
    </xf>
    <xf numFmtId="179" fontId="4" fillId="0" borderId="0" xfId="0" applyNumberFormat="1" applyFont="1">
      <alignment vertical="center"/>
    </xf>
    <xf numFmtId="14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top"/>
    </xf>
    <xf numFmtId="176" fontId="4" fillId="4" borderId="0" xfId="0" quotePrefix="1" applyNumberFormat="1" applyFont="1" applyFill="1" applyAlignment="1">
      <alignment horizontal="right" vertical="center"/>
    </xf>
    <xf numFmtId="176" fontId="4" fillId="4" borderId="0" xfId="0" applyNumberFormat="1" applyFont="1" applyFill="1" applyAlignment="1">
      <alignment horizontal="right" vertical="center"/>
    </xf>
    <xf numFmtId="176" fontId="4" fillId="4" borderId="26" xfId="0" applyNumberFormat="1" applyFont="1" applyFill="1" applyBorder="1" applyAlignment="1">
      <alignment horizontal="center" vertical="center" shrinkToFit="1"/>
    </xf>
    <xf numFmtId="176" fontId="4" fillId="4" borderId="27" xfId="0" applyNumberFormat="1" applyFont="1" applyFill="1" applyBorder="1" applyAlignment="1">
      <alignment horizontal="center" vertical="center" shrinkToFit="1"/>
    </xf>
    <xf numFmtId="176" fontId="4" fillId="4" borderId="28" xfId="0" applyNumberFormat="1" applyFont="1" applyFill="1" applyBorder="1" applyAlignment="1">
      <alignment horizontal="center" vertical="center" shrinkToFit="1"/>
    </xf>
    <xf numFmtId="0" fontId="30" fillId="4" borderId="0" xfId="0" applyFont="1" applyFill="1" applyAlignment="1">
      <alignment horizontal="center" vertical="top"/>
    </xf>
    <xf numFmtId="0" fontId="19" fillId="4" borderId="0" xfId="0" applyFont="1" applyFill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4" fillId="5" borderId="18" xfId="0" applyFont="1" applyFill="1" applyBorder="1" applyAlignment="1" applyProtection="1">
      <alignment horizontal="left" vertical="center" wrapText="1" indent="1"/>
      <protection locked="0"/>
    </xf>
    <xf numFmtId="0" fontId="4" fillId="5" borderId="1" xfId="0" applyFont="1" applyFill="1" applyBorder="1" applyAlignment="1" applyProtection="1">
      <alignment horizontal="left" vertical="center" wrapText="1" indent="1"/>
      <protection locked="0"/>
    </xf>
    <xf numFmtId="0" fontId="4" fillId="5" borderId="2" xfId="0" applyFont="1" applyFill="1" applyBorder="1" applyAlignment="1" applyProtection="1">
      <alignment horizontal="left" vertical="center" wrapText="1" indent="1"/>
      <protection locked="0"/>
    </xf>
    <xf numFmtId="0" fontId="4" fillId="5" borderId="5" xfId="0" applyFont="1" applyFill="1" applyBorder="1" applyAlignment="1" applyProtection="1">
      <alignment horizontal="left" vertical="center" wrapText="1" indent="1"/>
      <protection locked="0"/>
    </xf>
    <xf numFmtId="0" fontId="4" fillId="5" borderId="6" xfId="0" applyFont="1" applyFill="1" applyBorder="1" applyAlignment="1" applyProtection="1">
      <alignment horizontal="left" vertical="center" wrapText="1" indent="1"/>
      <protection locked="0"/>
    </xf>
    <xf numFmtId="0" fontId="4" fillId="5" borderId="7" xfId="0" applyFont="1" applyFill="1" applyBorder="1" applyAlignment="1" applyProtection="1">
      <alignment horizontal="left" vertical="center" wrapText="1" indent="1"/>
      <protection locked="0"/>
    </xf>
    <xf numFmtId="0" fontId="5" fillId="4" borderId="0" xfId="0" applyFont="1" applyFill="1" applyAlignment="1">
      <alignment horizontal="distributed" vertical="top"/>
    </xf>
    <xf numFmtId="0" fontId="4" fillId="0" borderId="0" xfId="0" applyFont="1" applyAlignment="1" applyProtection="1">
      <alignment vertical="top" shrinkToFit="1"/>
      <protection locked="0"/>
    </xf>
    <xf numFmtId="0" fontId="5" fillId="4" borderId="6" xfId="0" applyFont="1" applyFill="1" applyBorder="1" applyAlignment="1">
      <alignment horizontal="distributed" vertical="top"/>
    </xf>
    <xf numFmtId="0" fontId="4" fillId="0" borderId="6" xfId="0" applyFont="1" applyBorder="1" applyAlignment="1" applyProtection="1">
      <alignment vertical="top" shrinkToFit="1"/>
      <protection locked="0"/>
    </xf>
    <xf numFmtId="49" fontId="9" fillId="3" borderId="0" xfId="0" applyNumberFormat="1" applyFont="1" applyFill="1" applyAlignment="1" applyProtection="1">
      <alignment horizontal="left" vertical="center" shrinkToFit="1"/>
      <protection locked="0"/>
    </xf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49" fontId="6" fillId="3" borderId="26" xfId="0" applyNumberFormat="1" applyFont="1" applyFill="1" applyBorder="1" applyAlignment="1" applyProtection="1">
      <alignment horizontal="center" vertical="center"/>
      <protection locked="0"/>
    </xf>
    <xf numFmtId="49" fontId="6" fillId="3" borderId="27" xfId="0" applyNumberFormat="1" applyFont="1" applyFill="1" applyBorder="1" applyAlignment="1" applyProtection="1">
      <alignment horizontal="center" vertical="center"/>
      <protection locked="0"/>
    </xf>
    <xf numFmtId="49" fontId="6" fillId="3" borderId="28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>
      <alignment vertical="center"/>
    </xf>
    <xf numFmtId="177" fontId="7" fillId="4" borderId="18" xfId="0" applyNumberFormat="1" applyFont="1" applyFill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177" fontId="7" fillId="4" borderId="5" xfId="0" applyNumberFormat="1" applyFont="1" applyFill="1" applyBorder="1" applyAlignment="1">
      <alignment horizontal="center" vertical="center"/>
    </xf>
    <xf numFmtId="177" fontId="7" fillId="4" borderId="6" xfId="0" applyNumberFormat="1" applyFont="1" applyFill="1" applyBorder="1" applyAlignment="1">
      <alignment horizontal="center" vertical="center"/>
    </xf>
    <xf numFmtId="177" fontId="7" fillId="4" borderId="7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distributed"/>
    </xf>
    <xf numFmtId="0" fontId="7" fillId="4" borderId="0" xfId="0" applyFont="1" applyFill="1" applyAlignment="1">
      <alignment horizontal="center" vertical="center"/>
    </xf>
    <xf numFmtId="184" fontId="35" fillId="4" borderId="1" xfId="0" applyNumberFormat="1" applyFont="1" applyFill="1" applyBorder="1" applyAlignment="1">
      <alignment horizontal="center" vertical="center"/>
    </xf>
    <xf numFmtId="184" fontId="35" fillId="4" borderId="2" xfId="0" applyNumberFormat="1" applyFont="1" applyFill="1" applyBorder="1" applyAlignment="1">
      <alignment horizontal="center" vertical="center"/>
    </xf>
    <xf numFmtId="184" fontId="35" fillId="4" borderId="6" xfId="0" applyNumberFormat="1" applyFont="1" applyFill="1" applyBorder="1" applyAlignment="1">
      <alignment horizontal="center" vertical="center"/>
    </xf>
    <xf numFmtId="184" fontId="35" fillId="4" borderId="7" xfId="0" applyNumberFormat="1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 indent="1"/>
    </xf>
    <xf numFmtId="0" fontId="7" fillId="4" borderId="0" xfId="0" applyFont="1" applyFill="1" applyAlignment="1">
      <alignment horizontal="left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distributed" vertical="center" justifyLastLine="1"/>
    </xf>
    <xf numFmtId="0" fontId="7" fillId="4" borderId="2" xfId="0" applyFont="1" applyFill="1" applyBorder="1" applyAlignment="1">
      <alignment horizontal="distributed" vertical="center" justifyLastLine="1"/>
    </xf>
    <xf numFmtId="177" fontId="9" fillId="0" borderId="18" xfId="0" applyNumberFormat="1" applyFont="1" applyBorder="1" applyProtection="1">
      <alignment vertical="center"/>
      <protection locked="0"/>
    </xf>
    <xf numFmtId="177" fontId="9" fillId="0" borderId="1" xfId="0" applyNumberFormat="1" applyFont="1" applyBorder="1" applyProtection="1">
      <alignment vertical="center"/>
      <protection locked="0"/>
    </xf>
    <xf numFmtId="177" fontId="9" fillId="0" borderId="2" xfId="0" applyNumberFormat="1" applyFont="1" applyBorder="1" applyProtection="1">
      <alignment vertical="center"/>
      <protection locked="0"/>
    </xf>
    <xf numFmtId="177" fontId="9" fillId="0" borderId="5" xfId="0" applyNumberFormat="1" applyFont="1" applyBorder="1" applyProtection="1">
      <alignment vertical="center"/>
      <protection locked="0"/>
    </xf>
    <xf numFmtId="177" fontId="9" fillId="0" borderId="6" xfId="0" applyNumberFormat="1" applyFont="1" applyBorder="1" applyProtection="1">
      <alignment vertical="center"/>
      <protection locked="0"/>
    </xf>
    <xf numFmtId="177" fontId="9" fillId="0" borderId="7" xfId="0" applyNumberFormat="1" applyFont="1" applyBorder="1" applyProtection="1">
      <alignment vertical="center"/>
      <protection locked="0"/>
    </xf>
    <xf numFmtId="177" fontId="9" fillId="4" borderId="18" xfId="0" applyNumberFormat="1" applyFont="1" applyFill="1" applyBorder="1">
      <alignment vertical="center"/>
    </xf>
    <xf numFmtId="177" fontId="9" fillId="4" borderId="1" xfId="0" applyNumberFormat="1" applyFont="1" applyFill="1" applyBorder="1">
      <alignment vertical="center"/>
    </xf>
    <xf numFmtId="177" fontId="9" fillId="4" borderId="2" xfId="0" applyNumberFormat="1" applyFont="1" applyFill="1" applyBorder="1">
      <alignment vertical="center"/>
    </xf>
    <xf numFmtId="177" fontId="9" fillId="4" borderId="5" xfId="0" applyNumberFormat="1" applyFont="1" applyFill="1" applyBorder="1">
      <alignment vertical="center"/>
    </xf>
    <xf numFmtId="177" fontId="9" fillId="4" borderId="6" xfId="0" applyNumberFormat="1" applyFont="1" applyFill="1" applyBorder="1">
      <alignment vertical="center"/>
    </xf>
    <xf numFmtId="177" fontId="9" fillId="4" borderId="7" xfId="0" applyNumberFormat="1" applyFont="1" applyFill="1" applyBorder="1">
      <alignment vertical="center"/>
    </xf>
    <xf numFmtId="0" fontId="7" fillId="4" borderId="0" xfId="0" applyFont="1" applyFill="1">
      <alignment vertical="center"/>
    </xf>
    <xf numFmtId="0" fontId="7" fillId="4" borderId="6" xfId="0" applyFont="1" applyFill="1" applyBorder="1" applyAlignment="1">
      <alignment horizontal="distributed" vertical="center" justifyLastLine="1"/>
    </xf>
    <xf numFmtId="0" fontId="7" fillId="4" borderId="7" xfId="0" applyFont="1" applyFill="1" applyBorder="1" applyAlignment="1">
      <alignment horizontal="distributed" vertical="center" justifyLastLine="1"/>
    </xf>
    <xf numFmtId="177" fontId="9" fillId="3" borderId="18" xfId="0" applyNumberFormat="1" applyFont="1" applyFill="1" applyBorder="1" applyProtection="1">
      <alignment vertical="center"/>
      <protection locked="0"/>
    </xf>
    <xf numFmtId="177" fontId="9" fillId="3" borderId="1" xfId="0" applyNumberFormat="1" applyFont="1" applyFill="1" applyBorder="1" applyProtection="1">
      <alignment vertical="center"/>
      <protection locked="0"/>
    </xf>
    <xf numFmtId="177" fontId="9" fillId="3" borderId="2" xfId="0" applyNumberFormat="1" applyFont="1" applyFill="1" applyBorder="1" applyProtection="1">
      <alignment vertical="center"/>
      <protection locked="0"/>
    </xf>
    <xf numFmtId="177" fontId="9" fillId="3" borderId="5" xfId="0" applyNumberFormat="1" applyFont="1" applyFill="1" applyBorder="1" applyProtection="1">
      <alignment vertical="center"/>
      <protection locked="0"/>
    </xf>
    <xf numFmtId="177" fontId="9" fillId="3" borderId="6" xfId="0" applyNumberFormat="1" applyFont="1" applyFill="1" applyBorder="1" applyProtection="1">
      <alignment vertical="center"/>
      <protection locked="0"/>
    </xf>
    <xf numFmtId="177" fontId="9" fillId="3" borderId="7" xfId="0" applyNumberFormat="1" applyFont="1" applyFill="1" applyBorder="1" applyProtection="1">
      <alignment vertical="center"/>
      <protection locked="0"/>
    </xf>
    <xf numFmtId="9" fontId="23" fillId="4" borderId="5" xfId="1" applyFont="1" applyFill="1" applyBorder="1" applyAlignment="1" applyProtection="1">
      <alignment horizontal="center" vertical="center"/>
    </xf>
    <xf numFmtId="9" fontId="23" fillId="4" borderId="6" xfId="1" applyFont="1" applyFill="1" applyBorder="1" applyAlignment="1" applyProtection="1">
      <alignment horizontal="center" vertical="center"/>
    </xf>
    <xf numFmtId="9" fontId="23" fillId="4" borderId="7" xfId="1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78" fontId="4" fillId="4" borderId="6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7" fontId="9" fillId="0" borderId="18" xfId="0" quotePrefix="1" applyNumberFormat="1" applyFont="1" applyBorder="1" applyAlignment="1" applyProtection="1">
      <alignment horizontal="right" vertical="center"/>
      <protection locked="0"/>
    </xf>
    <xf numFmtId="177" fontId="9" fillId="0" borderId="1" xfId="0" quotePrefix="1" applyNumberFormat="1" applyFont="1" applyBorder="1" applyAlignment="1" applyProtection="1">
      <alignment horizontal="right" vertical="center"/>
      <protection locked="0"/>
    </xf>
    <xf numFmtId="177" fontId="9" fillId="0" borderId="2" xfId="0" quotePrefix="1" applyNumberFormat="1" applyFont="1" applyBorder="1" applyAlignment="1" applyProtection="1">
      <alignment horizontal="right" vertical="center"/>
      <protection locked="0"/>
    </xf>
    <xf numFmtId="177" fontId="9" fillId="0" borderId="3" xfId="0" quotePrefix="1" applyNumberFormat="1" applyFont="1" applyBorder="1" applyAlignment="1" applyProtection="1">
      <alignment horizontal="right" vertical="center"/>
      <protection locked="0"/>
    </xf>
    <xf numFmtId="177" fontId="9" fillId="0" borderId="0" xfId="0" quotePrefix="1" applyNumberFormat="1" applyFont="1" applyAlignment="1" applyProtection="1">
      <alignment horizontal="right" vertical="center"/>
      <protection locked="0"/>
    </xf>
    <xf numFmtId="177" fontId="9" fillId="0" borderId="4" xfId="0" quotePrefix="1" applyNumberFormat="1" applyFont="1" applyBorder="1" applyAlignment="1" applyProtection="1">
      <alignment horizontal="right" vertical="center"/>
      <protection locked="0"/>
    </xf>
    <xf numFmtId="177" fontId="9" fillId="4" borderId="3" xfId="0" applyNumberFormat="1" applyFont="1" applyFill="1" applyBorder="1">
      <alignment vertical="center"/>
    </xf>
    <xf numFmtId="177" fontId="9" fillId="4" borderId="0" xfId="0" applyNumberFormat="1" applyFont="1" applyFill="1">
      <alignment vertical="center"/>
    </xf>
    <xf numFmtId="177" fontId="9" fillId="4" borderId="4" xfId="0" applyNumberFormat="1" applyFont="1" applyFill="1" applyBorder="1">
      <alignment vertical="center"/>
    </xf>
    <xf numFmtId="0" fontId="7" fillId="4" borderId="0" xfId="0" applyFont="1" applyFill="1" applyAlignment="1">
      <alignment horizontal="right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justifyLastLine="1"/>
    </xf>
    <xf numFmtId="0" fontId="7" fillId="4" borderId="21" xfId="0" applyFont="1" applyFill="1" applyBorder="1" applyAlignment="1">
      <alignment horizontal="center" vertical="center" justifyLastLine="1"/>
    </xf>
    <xf numFmtId="0" fontId="7" fillId="4" borderId="22" xfId="0" applyFont="1" applyFill="1" applyBorder="1" applyAlignment="1">
      <alignment horizontal="center" vertical="center" justifyLastLine="1"/>
    </xf>
    <xf numFmtId="0" fontId="7" fillId="4" borderId="23" xfId="0" applyFont="1" applyFill="1" applyBorder="1" applyAlignment="1">
      <alignment horizontal="center" vertical="center" justifyLastLine="1"/>
    </xf>
    <xf numFmtId="177" fontId="9" fillId="4" borderId="55" xfId="0" applyNumberFormat="1" applyFont="1" applyFill="1" applyBorder="1">
      <alignment vertical="center"/>
    </xf>
    <xf numFmtId="177" fontId="9" fillId="4" borderId="9" xfId="0" applyNumberFormat="1" applyFont="1" applyFill="1" applyBorder="1">
      <alignment vertical="center"/>
    </xf>
    <xf numFmtId="177" fontId="9" fillId="4" borderId="21" xfId="0" applyNumberFormat="1" applyFont="1" applyFill="1" applyBorder="1">
      <alignment vertical="center"/>
    </xf>
    <xf numFmtId="177" fontId="9" fillId="4" borderId="56" xfId="0" applyNumberFormat="1" applyFont="1" applyFill="1" applyBorder="1">
      <alignment vertical="center"/>
    </xf>
    <xf numFmtId="177" fontId="9" fillId="4" borderId="22" xfId="0" applyNumberFormat="1" applyFont="1" applyFill="1" applyBorder="1">
      <alignment vertical="center"/>
    </xf>
    <xf numFmtId="177" fontId="9" fillId="4" borderId="23" xfId="0" applyNumberFormat="1" applyFont="1" applyFill="1" applyBorder="1">
      <alignment vertical="center"/>
    </xf>
    <xf numFmtId="177" fontId="9" fillId="4" borderId="32" xfId="0" applyNumberFormat="1" applyFont="1" applyFill="1" applyBorder="1">
      <alignment vertical="center"/>
    </xf>
    <xf numFmtId="177" fontId="9" fillId="4" borderId="33" xfId="0" applyNumberFormat="1" applyFont="1" applyFill="1" applyBorder="1">
      <alignment vertical="center"/>
    </xf>
    <xf numFmtId="0" fontId="28" fillId="4" borderId="0" xfId="0" applyFont="1" applyFill="1" applyAlignment="1">
      <alignment horizontal="center" vertical="center" shrinkToFit="1"/>
    </xf>
    <xf numFmtId="183" fontId="4" fillId="4" borderId="0" xfId="0" quotePrefix="1" applyNumberFormat="1" applyFont="1" applyFill="1" applyAlignment="1">
      <alignment horizontal="right" vertical="center" shrinkToFit="1"/>
    </xf>
    <xf numFmtId="0" fontId="12" fillId="4" borderId="0" xfId="0" applyFont="1" applyFill="1" applyAlignment="1">
      <alignment horizontal="center" vertical="top"/>
    </xf>
    <xf numFmtId="0" fontId="2" fillId="4" borderId="0" xfId="0" applyFont="1" applyFill="1" applyAlignment="1">
      <alignment horizontal="center" vertical="center"/>
    </xf>
    <xf numFmtId="179" fontId="23" fillId="4" borderId="0" xfId="0" applyNumberFormat="1" applyFont="1" applyFill="1" applyAlignment="1" applyProtection="1">
      <alignment horizontal="center" vertical="center" shrinkToFit="1"/>
      <protection locked="0"/>
    </xf>
    <xf numFmtId="179" fontId="33" fillId="4" borderId="0" xfId="0" applyNumberFormat="1" applyFont="1" applyFill="1" applyAlignment="1" applyProtection="1">
      <alignment horizontal="center" vertical="center" shrinkToFit="1"/>
      <protection locked="0"/>
    </xf>
    <xf numFmtId="0" fontId="31" fillId="4" borderId="0" xfId="0" applyFont="1" applyFill="1" applyAlignment="1">
      <alignment horizontal="center" vertical="center" shrinkToFit="1"/>
    </xf>
    <xf numFmtId="0" fontId="36" fillId="4" borderId="0" xfId="0" applyFont="1" applyFill="1" applyAlignment="1">
      <alignment horizontal="left" vertical="center" wrapText="1"/>
    </xf>
    <xf numFmtId="0" fontId="6" fillId="4" borderId="1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49" fontId="9" fillId="4" borderId="0" xfId="0" applyNumberFormat="1" applyFont="1" applyFill="1" applyAlignment="1">
      <alignment horizontal="left" vertical="center" shrinkToFit="1"/>
    </xf>
    <xf numFmtId="0" fontId="9" fillId="4" borderId="0" xfId="0" applyFont="1" applyFill="1" applyAlignment="1">
      <alignment horizontal="left" vertical="center" shrinkToFit="1"/>
    </xf>
    <xf numFmtId="49" fontId="6" fillId="4" borderId="26" xfId="0" applyNumberFormat="1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distributed"/>
    </xf>
    <xf numFmtId="0" fontId="4" fillId="4" borderId="0" xfId="0" applyFont="1" applyFill="1" applyAlignment="1">
      <alignment vertical="top" shrinkToFit="1"/>
    </xf>
    <xf numFmtId="0" fontId="4" fillId="4" borderId="18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wrapText="1" indent="1"/>
    </xf>
    <xf numFmtId="0" fontId="4" fillId="4" borderId="2" xfId="0" applyFont="1" applyFill="1" applyBorder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4" fillId="4" borderId="6" xfId="0" applyFont="1" applyFill="1" applyBorder="1" applyAlignment="1">
      <alignment horizontal="left" vertical="center" wrapText="1" indent="1"/>
    </xf>
    <xf numFmtId="0" fontId="4" fillId="4" borderId="7" xfId="0" applyFont="1" applyFill="1" applyBorder="1" applyAlignment="1">
      <alignment horizontal="left" vertical="center" wrapText="1" indent="1"/>
    </xf>
    <xf numFmtId="0" fontId="4" fillId="4" borderId="6" xfId="0" applyFont="1" applyFill="1" applyBorder="1" applyAlignment="1">
      <alignment vertical="top" shrinkToFit="1"/>
    </xf>
    <xf numFmtId="0" fontId="7" fillId="4" borderId="18" xfId="0" applyFont="1" applyFill="1" applyBorder="1" applyAlignment="1">
      <alignment horizontal="left" vertical="center" indent="1"/>
    </xf>
    <xf numFmtId="0" fontId="7" fillId="4" borderId="1" xfId="0" applyFont="1" applyFill="1" applyBorder="1" applyAlignment="1">
      <alignment horizontal="left" vertical="center" indent="1"/>
    </xf>
    <xf numFmtId="0" fontId="7" fillId="4" borderId="5" xfId="0" applyFont="1" applyFill="1" applyBorder="1" applyAlignment="1">
      <alignment horizontal="left" vertical="center" indent="1"/>
    </xf>
    <xf numFmtId="0" fontId="7" fillId="4" borderId="6" xfId="0" applyFont="1" applyFill="1" applyBorder="1" applyAlignment="1">
      <alignment horizontal="left" vertical="center" indent="1"/>
    </xf>
    <xf numFmtId="177" fontId="9" fillId="4" borderId="18" xfId="0" quotePrefix="1" applyNumberFormat="1" applyFont="1" applyFill="1" applyBorder="1" applyAlignment="1" applyProtection="1">
      <alignment horizontal="right" vertical="center"/>
      <protection locked="0"/>
    </xf>
    <xf numFmtId="177" fontId="9" fillId="4" borderId="1" xfId="0" quotePrefix="1" applyNumberFormat="1" applyFont="1" applyFill="1" applyBorder="1" applyAlignment="1" applyProtection="1">
      <alignment horizontal="right" vertical="center"/>
      <protection locked="0"/>
    </xf>
    <xf numFmtId="177" fontId="9" fillId="4" borderId="2" xfId="0" quotePrefix="1" applyNumberFormat="1" applyFont="1" applyFill="1" applyBorder="1" applyAlignment="1" applyProtection="1">
      <alignment horizontal="right" vertical="center"/>
      <protection locked="0"/>
    </xf>
    <xf numFmtId="177" fontId="9" fillId="4" borderId="3" xfId="0" quotePrefix="1" applyNumberFormat="1" applyFont="1" applyFill="1" applyBorder="1" applyAlignment="1" applyProtection="1">
      <alignment horizontal="right" vertical="center"/>
      <protection locked="0"/>
    </xf>
    <xf numFmtId="177" fontId="9" fillId="4" borderId="0" xfId="0" quotePrefix="1" applyNumberFormat="1" applyFont="1" applyFill="1" applyAlignment="1" applyProtection="1">
      <alignment horizontal="right" vertical="center"/>
      <protection locked="0"/>
    </xf>
    <xf numFmtId="177" fontId="9" fillId="4" borderId="4" xfId="0" quotePrefix="1" applyNumberFormat="1" applyFont="1" applyFill="1" applyBorder="1" applyAlignment="1" applyProtection="1">
      <alignment horizontal="right" vertical="center"/>
      <protection locked="0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177" fontId="9" fillId="4" borderId="18" xfId="0" applyNumberFormat="1" applyFont="1" applyFill="1" applyBorder="1" applyProtection="1">
      <alignment vertical="center"/>
      <protection locked="0"/>
    </xf>
    <xf numFmtId="177" fontId="9" fillId="4" borderId="1" xfId="0" applyNumberFormat="1" applyFont="1" applyFill="1" applyBorder="1" applyProtection="1">
      <alignment vertical="center"/>
      <protection locked="0"/>
    </xf>
    <xf numFmtId="177" fontId="9" fillId="4" borderId="2" xfId="0" applyNumberFormat="1" applyFont="1" applyFill="1" applyBorder="1" applyProtection="1">
      <alignment vertical="center"/>
      <protection locked="0"/>
    </xf>
    <xf numFmtId="177" fontId="9" fillId="4" borderId="5" xfId="0" applyNumberFormat="1" applyFont="1" applyFill="1" applyBorder="1" applyProtection="1">
      <alignment vertical="center"/>
      <protection locked="0"/>
    </xf>
    <xf numFmtId="177" fontId="9" fillId="4" borderId="6" xfId="0" applyNumberFormat="1" applyFont="1" applyFill="1" applyBorder="1" applyProtection="1">
      <alignment vertical="center"/>
      <protection locked="0"/>
    </xf>
    <xf numFmtId="177" fontId="9" fillId="4" borderId="7" xfId="0" applyNumberFormat="1" applyFont="1" applyFill="1" applyBorder="1" applyProtection="1">
      <alignment vertical="center"/>
      <protection locked="0"/>
    </xf>
    <xf numFmtId="179" fontId="23" fillId="4" borderId="0" xfId="0" applyNumberFormat="1" applyFont="1" applyFill="1" applyAlignment="1">
      <alignment horizontal="center" vertical="center" shrinkToFit="1"/>
    </xf>
    <xf numFmtId="179" fontId="33" fillId="4" borderId="0" xfId="0" applyNumberFormat="1" applyFont="1" applyFill="1" applyAlignment="1">
      <alignment horizontal="center" vertical="center" shrinkToFit="1"/>
    </xf>
    <xf numFmtId="0" fontId="34" fillId="4" borderId="0" xfId="0" applyFont="1" applyFill="1" applyAlignment="1">
      <alignment horizontal="left" vertical="center" wrapText="1"/>
    </xf>
    <xf numFmtId="0" fontId="34" fillId="4" borderId="0" xfId="0" applyFont="1" applyFill="1" applyAlignment="1">
      <alignment horizontal="left" vertical="center"/>
    </xf>
    <xf numFmtId="49" fontId="6" fillId="0" borderId="26" xfId="0" applyNumberFormat="1" applyFont="1" applyBorder="1" applyAlignment="1" applyProtection="1">
      <alignment horizontal="center" vertical="center"/>
      <protection locked="0"/>
    </xf>
    <xf numFmtId="49" fontId="6" fillId="0" borderId="27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Protection="1">
      <alignment vertical="center"/>
      <protection locked="0"/>
    </xf>
    <xf numFmtId="0" fontId="4" fillId="0" borderId="38" xfId="0" applyFont="1" applyBorder="1" applyProtection="1">
      <alignment vertical="center"/>
      <protection locked="0"/>
    </xf>
    <xf numFmtId="0" fontId="4" fillId="0" borderId="39" xfId="0" applyFont="1" applyBorder="1" applyProtection="1">
      <alignment vertical="center"/>
      <protection locked="0"/>
    </xf>
    <xf numFmtId="0" fontId="20" fillId="2" borderId="0" xfId="0" applyFont="1" applyFill="1">
      <alignment vertical="center"/>
    </xf>
    <xf numFmtId="0" fontId="20" fillId="2" borderId="4" xfId="0" applyFont="1" applyFill="1" applyBorder="1">
      <alignment vertical="center"/>
    </xf>
    <xf numFmtId="176" fontId="4" fillId="2" borderId="0" xfId="0" quotePrefix="1" applyNumberFormat="1" applyFont="1" applyFill="1" applyAlignment="1">
      <alignment horizontal="right" vertical="center"/>
    </xf>
    <xf numFmtId="9" fontId="5" fillId="2" borderId="1" xfId="0" applyNumberFormat="1" applyFont="1" applyFill="1" applyBorder="1" applyAlignment="1">
      <alignment vertical="center" shrinkToFit="1"/>
    </xf>
    <xf numFmtId="9" fontId="5" fillId="2" borderId="2" xfId="0" applyNumberFormat="1" applyFont="1" applyFill="1" applyBorder="1" applyAlignment="1">
      <alignment vertical="center" shrinkToFit="1"/>
    </xf>
    <xf numFmtId="9" fontId="5" fillId="2" borderId="6" xfId="0" applyNumberFormat="1" applyFont="1" applyFill="1" applyBorder="1" applyAlignment="1">
      <alignment vertical="center" shrinkToFit="1"/>
    </xf>
    <xf numFmtId="9" fontId="5" fillId="2" borderId="7" xfId="0" applyNumberFormat="1" applyFont="1" applyFill="1" applyBorder="1" applyAlignment="1">
      <alignment vertical="center" shrinkToFit="1"/>
    </xf>
    <xf numFmtId="49" fontId="7" fillId="2" borderId="18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177" fontId="7" fillId="2" borderId="29" xfId="0" applyNumberFormat="1" applyFont="1" applyFill="1" applyBorder="1">
      <alignment vertical="center"/>
    </xf>
    <xf numFmtId="177" fontId="7" fillId="2" borderId="30" xfId="0" applyNumberFormat="1" applyFont="1" applyFill="1" applyBorder="1">
      <alignment vertical="center"/>
    </xf>
    <xf numFmtId="177" fontId="7" fillId="2" borderId="31" xfId="0" applyNumberFormat="1" applyFont="1" applyFill="1" applyBorder="1">
      <alignment vertical="center"/>
    </xf>
    <xf numFmtId="177" fontId="7" fillId="2" borderId="5" xfId="0" applyNumberFormat="1" applyFont="1" applyFill="1" applyBorder="1">
      <alignment vertical="center"/>
    </xf>
    <xf numFmtId="177" fontId="7" fillId="2" borderId="6" xfId="0" applyNumberFormat="1" applyFont="1" applyFill="1" applyBorder="1">
      <alignment vertical="center"/>
    </xf>
    <xf numFmtId="177" fontId="7" fillId="2" borderId="7" xfId="0" applyNumberFormat="1" applyFont="1" applyFill="1" applyBorder="1">
      <alignment vertical="center"/>
    </xf>
    <xf numFmtId="177" fontId="7" fillId="2" borderId="19" xfId="0" applyNumberFormat="1" applyFont="1" applyFill="1" applyBorder="1">
      <alignment vertical="center"/>
    </xf>
    <xf numFmtId="177" fontId="7" fillId="2" borderId="9" xfId="0" applyNumberFormat="1" applyFont="1" applyFill="1" applyBorder="1">
      <alignment vertical="center"/>
    </xf>
    <xf numFmtId="177" fontId="7" fillId="2" borderId="32" xfId="0" applyNumberFormat="1" applyFont="1" applyFill="1" applyBorder="1">
      <alignment vertical="center"/>
    </xf>
    <xf numFmtId="177" fontId="7" fillId="2" borderId="20" xfId="0" applyNumberFormat="1" applyFont="1" applyFill="1" applyBorder="1">
      <alignment vertical="center"/>
    </xf>
    <xf numFmtId="177" fontId="7" fillId="2" borderId="22" xfId="0" applyNumberFormat="1" applyFont="1" applyFill="1" applyBorder="1">
      <alignment vertical="center"/>
    </xf>
    <xf numFmtId="177" fontId="7" fillId="2" borderId="33" xfId="0" applyNumberFormat="1" applyFont="1" applyFill="1" applyBorder="1">
      <alignment vertical="center"/>
    </xf>
    <xf numFmtId="9" fontId="7" fillId="2" borderId="18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9" fontId="7" fillId="2" borderId="5" xfId="0" applyNumberFormat="1" applyFont="1" applyFill="1" applyBorder="1" applyAlignment="1">
      <alignment horizontal="center" vertical="center"/>
    </xf>
    <xf numFmtId="9" fontId="7" fillId="2" borderId="6" xfId="0" applyNumberFormat="1" applyFont="1" applyFill="1" applyBorder="1" applyAlignment="1">
      <alignment horizontal="center" vertical="center"/>
    </xf>
    <xf numFmtId="177" fontId="7" fillId="2" borderId="18" xfId="0" applyNumberFormat="1" applyFont="1" applyFill="1" applyBorder="1">
      <alignment vertical="center"/>
    </xf>
    <xf numFmtId="177" fontId="7" fillId="2" borderId="1" xfId="0" applyNumberFormat="1" applyFont="1" applyFill="1" applyBorder="1">
      <alignment vertical="center"/>
    </xf>
    <xf numFmtId="177" fontId="7" fillId="2" borderId="2" xfId="0" applyNumberFormat="1" applyFont="1" applyFill="1" applyBorder="1">
      <alignment vertical="center"/>
    </xf>
    <xf numFmtId="177" fontId="7" fillId="2" borderId="48" xfId="0" applyNumberFormat="1" applyFont="1" applyFill="1" applyBorder="1">
      <alignment vertical="center"/>
    </xf>
    <xf numFmtId="177" fontId="7" fillId="2" borderId="49" xfId="0" applyNumberFormat="1" applyFont="1" applyFill="1" applyBorder="1">
      <alignment vertical="center"/>
    </xf>
    <xf numFmtId="177" fontId="7" fillId="2" borderId="50" xfId="0" applyNumberFormat="1" applyFont="1" applyFill="1" applyBorder="1">
      <alignment vertical="center"/>
    </xf>
    <xf numFmtId="177" fontId="7" fillId="2" borderId="3" xfId="0" applyNumberFormat="1" applyFont="1" applyFill="1" applyBorder="1">
      <alignment vertical="center"/>
    </xf>
    <xf numFmtId="177" fontId="7" fillId="2" borderId="0" xfId="0" applyNumberFormat="1" applyFont="1" applyFill="1">
      <alignment vertical="center"/>
    </xf>
    <xf numFmtId="177" fontId="7" fillId="2" borderId="4" xfId="0" applyNumberFormat="1" applyFont="1" applyFill="1" applyBorder="1">
      <alignment vertical="center"/>
    </xf>
    <xf numFmtId="49" fontId="5" fillId="2" borderId="0" xfId="0" applyNumberFormat="1" applyFont="1" applyFill="1" applyAlignment="1"/>
    <xf numFmtId="49" fontId="5" fillId="2" borderId="6" xfId="0" applyNumberFormat="1" applyFont="1" applyFill="1" applyBorder="1" applyAlignment="1"/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49" fontId="7" fillId="2" borderId="18" xfId="0" applyNumberFormat="1" applyFont="1" applyFill="1" applyBorder="1" applyAlignment="1">
      <alignment horizontal="left" vertical="center" indent="1"/>
    </xf>
    <xf numFmtId="49" fontId="7" fillId="2" borderId="1" xfId="0" applyNumberFormat="1" applyFont="1" applyFill="1" applyBorder="1" applyAlignment="1">
      <alignment horizontal="left" vertical="center" indent="1"/>
    </xf>
    <xf numFmtId="49" fontId="7" fillId="2" borderId="3" xfId="0" applyNumberFormat="1" applyFont="1" applyFill="1" applyBorder="1" applyAlignment="1">
      <alignment horizontal="left" vertical="center" indent="1"/>
    </xf>
    <xf numFmtId="49" fontId="7" fillId="2" borderId="0" xfId="0" applyNumberFormat="1" applyFont="1" applyFill="1" applyAlignment="1">
      <alignment horizontal="left" vertical="center" indent="1"/>
    </xf>
    <xf numFmtId="49" fontId="7" fillId="2" borderId="5" xfId="0" applyNumberFormat="1" applyFont="1" applyFill="1" applyBorder="1" applyAlignment="1">
      <alignment horizontal="left" vertical="center" indent="1"/>
    </xf>
    <xf numFmtId="49" fontId="7" fillId="2" borderId="6" xfId="0" applyNumberFormat="1" applyFont="1" applyFill="1" applyBorder="1" applyAlignment="1">
      <alignment horizontal="left" vertical="center" indent="1"/>
    </xf>
    <xf numFmtId="49" fontId="7" fillId="2" borderId="1" xfId="0" applyNumberFormat="1" applyFont="1" applyFill="1" applyBorder="1">
      <alignment vertical="center"/>
    </xf>
    <xf numFmtId="49" fontId="7" fillId="2" borderId="2" xfId="0" applyNumberFormat="1" applyFont="1" applyFill="1" applyBorder="1">
      <alignment vertical="center"/>
    </xf>
    <xf numFmtId="49" fontId="7" fillId="2" borderId="0" xfId="0" applyNumberFormat="1" applyFont="1" applyFill="1">
      <alignment vertical="center"/>
    </xf>
    <xf numFmtId="49" fontId="7" fillId="2" borderId="4" xfId="0" applyNumberFormat="1" applyFont="1" applyFill="1" applyBorder="1">
      <alignment vertical="center"/>
    </xf>
    <xf numFmtId="49" fontId="7" fillId="2" borderId="6" xfId="0" applyNumberFormat="1" applyFont="1" applyFill="1" applyBorder="1">
      <alignment vertical="center"/>
    </xf>
    <xf numFmtId="49" fontId="7" fillId="2" borderId="7" xfId="0" applyNumberFormat="1" applyFont="1" applyFill="1" applyBorder="1">
      <alignment vertical="center"/>
    </xf>
    <xf numFmtId="0" fontId="11" fillId="2" borderId="0" xfId="0" applyFont="1" applyFill="1">
      <alignment vertical="center"/>
    </xf>
    <xf numFmtId="0" fontId="11" fillId="2" borderId="4" xfId="0" applyFont="1" applyFill="1" applyBorder="1">
      <alignment vertical="center"/>
    </xf>
    <xf numFmtId="177" fontId="7" fillId="2" borderId="29" xfId="0" applyNumberFormat="1" applyFont="1" applyFill="1" applyBorder="1" applyAlignment="1">
      <alignment horizontal="center" vertical="center"/>
    </xf>
    <xf numFmtId="177" fontId="7" fillId="2" borderId="30" xfId="0" applyNumberFormat="1" applyFont="1" applyFill="1" applyBorder="1" applyAlignment="1">
      <alignment horizontal="center" vertical="center"/>
    </xf>
    <xf numFmtId="177" fontId="7" fillId="2" borderId="31" xfId="0" applyNumberFormat="1" applyFont="1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/>
    </xf>
    <xf numFmtId="177" fontId="7" fillId="2" borderId="6" xfId="0" applyNumberFormat="1" applyFont="1" applyFill="1" applyBorder="1" applyAlignment="1">
      <alignment horizontal="center" vertical="center"/>
    </xf>
    <xf numFmtId="177" fontId="7" fillId="2" borderId="7" xfId="0" applyNumberFormat="1" applyFont="1" applyFill="1" applyBorder="1" applyAlignment="1">
      <alignment horizontal="center" vertical="center"/>
    </xf>
    <xf numFmtId="180" fontId="7" fillId="0" borderId="37" xfId="0" applyNumberFormat="1" applyFont="1" applyBorder="1" applyProtection="1">
      <alignment vertical="center"/>
      <protection locked="0"/>
    </xf>
    <xf numFmtId="180" fontId="7" fillId="0" borderId="38" xfId="0" applyNumberFormat="1" applyFont="1" applyBorder="1" applyProtection="1">
      <alignment vertical="center"/>
      <protection locked="0"/>
    </xf>
    <xf numFmtId="180" fontId="7" fillId="0" borderId="39" xfId="0" applyNumberFormat="1" applyFont="1" applyBorder="1" applyProtection="1">
      <alignment vertical="center"/>
      <protection locked="0"/>
    </xf>
    <xf numFmtId="9" fontId="5" fillId="0" borderId="46" xfId="0" applyNumberFormat="1" applyFont="1" applyBorder="1" applyAlignment="1" applyProtection="1">
      <alignment horizontal="center" vertical="center" shrinkToFit="1"/>
      <protection locked="0"/>
    </xf>
    <xf numFmtId="9" fontId="5" fillId="0" borderId="51" xfId="0" applyNumberFormat="1" applyFont="1" applyBorder="1" applyAlignment="1" applyProtection="1">
      <alignment horizontal="center" vertical="center" shrinkToFit="1"/>
      <protection locked="0"/>
    </xf>
    <xf numFmtId="180" fontId="7" fillId="0" borderId="52" xfId="0" applyNumberFormat="1" applyFont="1" applyBorder="1" applyProtection="1">
      <alignment vertical="center"/>
      <protection locked="0"/>
    </xf>
    <xf numFmtId="180" fontId="7" fillId="0" borderId="53" xfId="0" applyNumberFormat="1" applyFont="1" applyBorder="1" applyProtection="1">
      <alignment vertical="center"/>
      <protection locked="0"/>
    </xf>
    <xf numFmtId="180" fontId="7" fillId="0" borderId="54" xfId="0" applyNumberFormat="1" applyFont="1" applyBorder="1" applyProtection="1">
      <alignment vertical="center"/>
      <protection locked="0"/>
    </xf>
    <xf numFmtId="177" fontId="7" fillId="0" borderId="37" xfId="0" applyNumberFormat="1" applyFont="1" applyBorder="1" applyAlignment="1" applyProtection="1">
      <alignment horizontal="center" vertical="center"/>
      <protection locked="0"/>
    </xf>
    <xf numFmtId="177" fontId="7" fillId="0" borderId="39" xfId="0" applyNumberFormat="1" applyFont="1" applyBorder="1" applyAlignment="1" applyProtection="1">
      <alignment horizontal="center" vertical="center"/>
      <protection locked="0"/>
    </xf>
    <xf numFmtId="177" fontId="7" fillId="0" borderId="37" xfId="0" applyNumberFormat="1" applyFont="1" applyBorder="1" applyProtection="1">
      <alignment vertical="center"/>
      <protection locked="0"/>
    </xf>
    <xf numFmtId="177" fontId="7" fillId="0" borderId="38" xfId="0" applyNumberFormat="1" applyFont="1" applyBorder="1" applyProtection="1">
      <alignment vertical="center"/>
      <protection locked="0"/>
    </xf>
    <xf numFmtId="177" fontId="7" fillId="0" borderId="39" xfId="0" applyNumberFormat="1" applyFont="1" applyBorder="1" applyProtection="1">
      <alignment vertical="center"/>
      <protection locked="0"/>
    </xf>
    <xf numFmtId="49" fontId="7" fillId="2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right" vertical="center"/>
    </xf>
    <xf numFmtId="49" fontId="7" fillId="2" borderId="6" xfId="0" applyNumberFormat="1" applyFont="1" applyFill="1" applyBorder="1" applyAlignment="1">
      <alignment horizontal="right" vertical="center"/>
    </xf>
    <xf numFmtId="0" fontId="4" fillId="2" borderId="37" xfId="0" applyFont="1" applyFill="1" applyBorder="1">
      <alignment vertical="center"/>
    </xf>
    <xf numFmtId="0" fontId="4" fillId="2" borderId="38" xfId="0" applyFont="1" applyFill="1" applyBorder="1">
      <alignment vertical="center"/>
    </xf>
    <xf numFmtId="0" fontId="4" fillId="2" borderId="39" xfId="0" applyFont="1" applyFill="1" applyBorder="1">
      <alignment vertical="center"/>
    </xf>
    <xf numFmtId="0" fontId="4" fillId="2" borderId="40" xfId="0" applyFont="1" applyFill="1" applyBorder="1">
      <alignment vertical="center"/>
    </xf>
    <xf numFmtId="0" fontId="4" fillId="2" borderId="41" xfId="0" applyFont="1" applyFill="1" applyBorder="1">
      <alignment vertical="center"/>
    </xf>
    <xf numFmtId="0" fontId="4" fillId="2" borderId="42" xfId="0" applyFont="1" applyFill="1" applyBorder="1">
      <alignment vertical="center"/>
    </xf>
    <xf numFmtId="181" fontId="7" fillId="2" borderId="37" xfId="2" applyNumberFormat="1" applyFont="1" applyFill="1" applyBorder="1" applyProtection="1">
      <alignment vertical="center"/>
    </xf>
    <xf numFmtId="181" fontId="7" fillId="2" borderId="38" xfId="2" applyNumberFormat="1" applyFont="1" applyFill="1" applyBorder="1" applyProtection="1">
      <alignment vertical="center"/>
    </xf>
    <xf numFmtId="181" fontId="7" fillId="2" borderId="39" xfId="2" applyNumberFormat="1" applyFont="1" applyFill="1" applyBorder="1" applyProtection="1">
      <alignment vertical="center"/>
    </xf>
    <xf numFmtId="181" fontId="7" fillId="2" borderId="40" xfId="2" applyNumberFormat="1" applyFont="1" applyFill="1" applyBorder="1" applyProtection="1">
      <alignment vertical="center"/>
    </xf>
    <xf numFmtId="181" fontId="7" fillId="2" borderId="41" xfId="2" applyNumberFormat="1" applyFont="1" applyFill="1" applyBorder="1" applyProtection="1">
      <alignment vertical="center"/>
    </xf>
    <xf numFmtId="181" fontId="7" fillId="2" borderId="42" xfId="2" applyNumberFormat="1" applyFont="1" applyFill="1" applyBorder="1" applyProtection="1">
      <alignment vertical="center"/>
    </xf>
    <xf numFmtId="177" fontId="7" fillId="2" borderId="37" xfId="0" applyNumberFormat="1" applyFont="1" applyFill="1" applyBorder="1" applyAlignment="1">
      <alignment horizontal="center" vertical="center"/>
    </xf>
    <xf numFmtId="177" fontId="7" fillId="2" borderId="39" xfId="0" applyNumberFormat="1" applyFont="1" applyFill="1" applyBorder="1" applyAlignment="1">
      <alignment horizontal="center" vertical="center"/>
    </xf>
    <xf numFmtId="177" fontId="7" fillId="2" borderId="40" xfId="0" applyNumberFormat="1" applyFont="1" applyFill="1" applyBorder="1" applyAlignment="1">
      <alignment horizontal="center" vertical="center"/>
    </xf>
    <xf numFmtId="177" fontId="7" fillId="2" borderId="42" xfId="0" applyNumberFormat="1" applyFont="1" applyFill="1" applyBorder="1" applyAlignment="1">
      <alignment horizontal="center" vertical="center"/>
    </xf>
    <xf numFmtId="180" fontId="7" fillId="2" borderId="37" xfId="0" applyNumberFormat="1" applyFont="1" applyFill="1" applyBorder="1">
      <alignment vertical="center"/>
    </xf>
    <xf numFmtId="180" fontId="7" fillId="2" borderId="38" xfId="0" applyNumberFormat="1" applyFont="1" applyFill="1" applyBorder="1">
      <alignment vertical="center"/>
    </xf>
    <xf numFmtId="180" fontId="7" fillId="2" borderId="39" xfId="0" applyNumberFormat="1" applyFont="1" applyFill="1" applyBorder="1">
      <alignment vertical="center"/>
    </xf>
    <xf numFmtId="180" fontId="7" fillId="2" borderId="43" xfId="0" applyNumberFormat="1" applyFont="1" applyFill="1" applyBorder="1">
      <alignment vertical="center"/>
    </xf>
    <xf numFmtId="180" fontId="7" fillId="2" borderId="14" xfId="0" applyNumberFormat="1" applyFont="1" applyFill="1" applyBorder="1">
      <alignment vertical="center"/>
    </xf>
    <xf numFmtId="180" fontId="7" fillId="2" borderId="44" xfId="0" applyNumberFormat="1" applyFont="1" applyFill="1" applyBorder="1">
      <alignment vertical="center"/>
    </xf>
    <xf numFmtId="9" fontId="5" fillId="2" borderId="46" xfId="0" applyNumberFormat="1" applyFont="1" applyFill="1" applyBorder="1" applyAlignment="1">
      <alignment horizontal="center" vertical="center" shrinkToFit="1"/>
    </xf>
    <xf numFmtId="9" fontId="5" fillId="2" borderId="51" xfId="0" applyNumberFormat="1" applyFont="1" applyFill="1" applyBorder="1" applyAlignment="1">
      <alignment horizontal="center" vertical="center" shrinkToFit="1"/>
    </xf>
    <xf numFmtId="180" fontId="7" fillId="2" borderId="52" xfId="0" applyNumberFormat="1" applyFont="1" applyFill="1" applyBorder="1">
      <alignment vertical="center"/>
    </xf>
    <xf numFmtId="180" fontId="7" fillId="2" borderId="53" xfId="0" applyNumberFormat="1" applyFont="1" applyFill="1" applyBorder="1">
      <alignment vertical="center"/>
    </xf>
    <xf numFmtId="180" fontId="7" fillId="2" borderId="54" xfId="0" applyNumberFormat="1" applyFont="1" applyFill="1" applyBorder="1">
      <alignment vertical="center"/>
    </xf>
    <xf numFmtId="177" fontId="7" fillId="2" borderId="24" xfId="0" applyNumberFormat="1" applyFont="1" applyFill="1" applyBorder="1" applyAlignment="1">
      <alignment horizontal="center" vertical="center"/>
    </xf>
    <xf numFmtId="177" fontId="7" fillId="2" borderId="25" xfId="0" applyNumberFormat="1" applyFont="1" applyFill="1" applyBorder="1" applyAlignment="1">
      <alignment horizontal="center" vertical="center"/>
    </xf>
    <xf numFmtId="177" fontId="13" fillId="2" borderId="18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77" fontId="13" fillId="2" borderId="2" xfId="0" applyNumberFormat="1" applyFont="1" applyFill="1" applyBorder="1" applyAlignment="1">
      <alignment horizontal="center" vertical="center"/>
    </xf>
    <xf numFmtId="177" fontId="13" fillId="2" borderId="5" xfId="0" applyNumberFormat="1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/>
    </xf>
    <xf numFmtId="177" fontId="13" fillId="2" borderId="7" xfId="0" applyNumberFormat="1" applyFont="1" applyFill="1" applyBorder="1" applyAlignment="1">
      <alignment horizontal="center" vertical="center"/>
    </xf>
    <xf numFmtId="9" fontId="5" fillId="2" borderId="45" xfId="0" applyNumberFormat="1" applyFont="1" applyFill="1" applyBorder="1" applyAlignment="1">
      <alignment horizontal="center" vertical="center" shrinkToFit="1"/>
    </xf>
    <xf numFmtId="9" fontId="5" fillId="2" borderId="47" xfId="0" applyNumberFormat="1" applyFont="1" applyFill="1" applyBorder="1" applyAlignment="1">
      <alignment horizontal="center" vertical="center" shrinkToFit="1"/>
    </xf>
    <xf numFmtId="180" fontId="7" fillId="2" borderId="34" xfId="0" applyNumberFormat="1" applyFont="1" applyFill="1" applyBorder="1">
      <alignment vertical="center"/>
    </xf>
    <xf numFmtId="180" fontId="7" fillId="2" borderId="35" xfId="0" applyNumberFormat="1" applyFont="1" applyFill="1" applyBorder="1">
      <alignment vertical="center"/>
    </xf>
    <xf numFmtId="180" fontId="7" fillId="2" borderId="36" xfId="0" applyNumberFormat="1" applyFont="1" applyFill="1" applyBorder="1">
      <alignment vertical="center"/>
    </xf>
    <xf numFmtId="177" fontId="7" fillId="2" borderId="18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0" fontId="4" fillId="2" borderId="34" xfId="0" applyFont="1" applyFill="1" applyBorder="1">
      <alignment vertical="center"/>
    </xf>
    <xf numFmtId="0" fontId="4" fillId="2" borderId="35" xfId="0" applyFont="1" applyFill="1" applyBorder="1">
      <alignment vertical="center"/>
    </xf>
    <xf numFmtId="0" fontId="4" fillId="2" borderId="36" xfId="0" applyFont="1" applyFill="1" applyBorder="1">
      <alignment vertical="center"/>
    </xf>
    <xf numFmtId="181" fontId="7" fillId="2" borderId="34" xfId="2" applyNumberFormat="1" applyFont="1" applyFill="1" applyBorder="1" applyProtection="1">
      <alignment vertical="center"/>
    </xf>
    <xf numFmtId="181" fontId="7" fillId="2" borderId="35" xfId="2" applyNumberFormat="1" applyFont="1" applyFill="1" applyBorder="1" applyProtection="1">
      <alignment vertical="center"/>
    </xf>
    <xf numFmtId="181" fontId="7" fillId="2" borderId="36" xfId="2" applyNumberFormat="1" applyFont="1" applyFill="1" applyBorder="1" applyProtection="1">
      <alignment vertical="center"/>
    </xf>
    <xf numFmtId="177" fontId="7" fillId="2" borderId="34" xfId="0" applyNumberFormat="1" applyFont="1" applyFill="1" applyBorder="1" applyAlignment="1">
      <alignment horizontal="center" vertical="center"/>
    </xf>
    <xf numFmtId="177" fontId="7" fillId="2" borderId="36" xfId="0" applyNumberFormat="1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7" xfId="0" applyFont="1" applyFill="1" applyBorder="1">
      <alignment vertical="center"/>
    </xf>
    <xf numFmtId="9" fontId="5" fillId="0" borderId="45" xfId="0" applyNumberFormat="1" applyFont="1" applyBorder="1" applyAlignment="1" applyProtection="1">
      <alignment horizontal="center" vertical="center" shrinkToFit="1"/>
      <protection locked="0"/>
    </xf>
    <xf numFmtId="9" fontId="5" fillId="0" borderId="47" xfId="0" applyNumberFormat="1" applyFont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center" vertical="center"/>
    </xf>
    <xf numFmtId="49" fontId="9" fillId="0" borderId="0" xfId="0" applyNumberFormat="1" applyFont="1" applyAlignment="1" applyProtection="1">
      <alignment horizontal="left" vertical="center" shrinkToFit="1"/>
      <protection locked="0"/>
    </xf>
    <xf numFmtId="0" fontId="4" fillId="2" borderId="1" xfId="0" applyFont="1" applyFill="1" applyBorder="1">
      <alignment vertical="center"/>
    </xf>
    <xf numFmtId="0" fontId="4" fillId="2" borderId="0" xfId="0" applyFont="1" applyFill="1" applyAlignment="1">
      <alignment vertical="top" shrinkToFit="1"/>
    </xf>
    <xf numFmtId="0" fontId="4" fillId="2" borderId="6" xfId="0" applyFont="1" applyFill="1" applyBorder="1" applyAlignment="1">
      <alignment vertical="top" shrinkToFit="1"/>
    </xf>
    <xf numFmtId="0" fontId="12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distributed" vertical="top"/>
    </xf>
    <xf numFmtId="0" fontId="5" fillId="2" borderId="6" xfId="0" applyFont="1" applyFill="1" applyBorder="1" applyAlignment="1">
      <alignment horizontal="distributed" vertical="top"/>
    </xf>
    <xf numFmtId="0" fontId="7" fillId="2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81" fontId="7" fillId="0" borderId="37" xfId="2" applyNumberFormat="1" applyFont="1" applyFill="1" applyBorder="1" applyProtection="1">
      <alignment vertical="center"/>
      <protection locked="0"/>
    </xf>
    <xf numFmtId="181" fontId="7" fillId="0" borderId="38" xfId="2" applyNumberFormat="1" applyFont="1" applyFill="1" applyBorder="1" applyProtection="1">
      <alignment vertical="center"/>
      <protection locked="0"/>
    </xf>
    <xf numFmtId="181" fontId="7" fillId="0" borderId="39" xfId="2" applyNumberFormat="1" applyFont="1" applyFill="1" applyBorder="1" applyProtection="1">
      <alignment vertical="center"/>
      <protection locked="0"/>
    </xf>
    <xf numFmtId="180" fontId="7" fillId="0" borderId="43" xfId="0" applyNumberFormat="1" applyFont="1" applyBorder="1" applyProtection="1">
      <alignment vertical="center"/>
      <protection locked="0"/>
    </xf>
    <xf numFmtId="180" fontId="7" fillId="0" borderId="14" xfId="0" applyNumberFormat="1" applyFont="1" applyBorder="1" applyProtection="1">
      <alignment vertical="center"/>
      <protection locked="0"/>
    </xf>
    <xf numFmtId="180" fontId="7" fillId="0" borderId="44" xfId="0" applyNumberFormat="1" applyFont="1" applyBorder="1" applyProtection="1">
      <alignment vertical="center"/>
      <protection locked="0"/>
    </xf>
    <xf numFmtId="0" fontId="25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right" vertical="center"/>
    </xf>
    <xf numFmtId="0" fontId="24" fillId="2" borderId="0" xfId="0" applyFont="1" applyFill="1">
      <alignment vertical="center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Protection="1">
      <alignment vertical="center"/>
      <protection locked="0"/>
    </xf>
    <xf numFmtId="0" fontId="4" fillId="0" borderId="35" xfId="0" applyFont="1" applyBorder="1" applyProtection="1">
      <alignment vertical="center"/>
      <protection locked="0"/>
    </xf>
    <xf numFmtId="0" fontId="4" fillId="0" borderId="36" xfId="0" applyFont="1" applyBorder="1" applyProtection="1">
      <alignment vertical="center"/>
      <protection locked="0"/>
    </xf>
    <xf numFmtId="181" fontId="7" fillId="0" borderId="34" xfId="2" applyNumberFormat="1" applyFont="1" applyFill="1" applyBorder="1" applyProtection="1">
      <alignment vertical="center"/>
      <protection locked="0"/>
    </xf>
    <xf numFmtId="181" fontId="7" fillId="0" borderId="35" xfId="2" applyNumberFormat="1" applyFont="1" applyFill="1" applyBorder="1" applyProtection="1">
      <alignment vertical="center"/>
      <protection locked="0"/>
    </xf>
    <xf numFmtId="181" fontId="7" fillId="0" borderId="36" xfId="2" applyNumberFormat="1" applyFont="1" applyFill="1" applyBorder="1" applyProtection="1">
      <alignment vertical="center"/>
      <protection locked="0"/>
    </xf>
    <xf numFmtId="177" fontId="7" fillId="0" borderId="34" xfId="0" applyNumberFormat="1" applyFont="1" applyBorder="1" applyAlignment="1" applyProtection="1">
      <alignment horizontal="center" vertical="center"/>
      <protection locked="0"/>
    </xf>
    <xf numFmtId="177" fontId="7" fillId="0" borderId="36" xfId="0" applyNumberFormat="1" applyFont="1" applyBorder="1" applyAlignment="1" applyProtection="1">
      <alignment horizontal="center" vertical="center"/>
      <protection locked="0"/>
    </xf>
    <xf numFmtId="180" fontId="7" fillId="0" borderId="34" xfId="0" applyNumberFormat="1" applyFont="1" applyBorder="1" applyProtection="1">
      <alignment vertical="center"/>
      <protection locked="0"/>
    </xf>
    <xf numFmtId="180" fontId="7" fillId="0" borderId="35" xfId="0" applyNumberFormat="1" applyFont="1" applyBorder="1" applyProtection="1">
      <alignment vertical="center"/>
      <protection locked="0"/>
    </xf>
    <xf numFmtId="180" fontId="7" fillId="0" borderId="36" xfId="0" applyNumberFormat="1" applyFont="1" applyBorder="1" applyProtection="1">
      <alignment vertical="center"/>
      <protection locked="0"/>
    </xf>
    <xf numFmtId="176" fontId="4" fillId="2" borderId="26" xfId="0" applyNumberFormat="1" applyFont="1" applyFill="1" applyBorder="1" applyAlignment="1">
      <alignment horizontal="center" vertical="center" shrinkToFit="1"/>
    </xf>
    <xf numFmtId="176" fontId="4" fillId="2" borderId="27" xfId="0" applyNumberFormat="1" applyFont="1" applyFill="1" applyBorder="1" applyAlignment="1">
      <alignment horizontal="center" vertical="center" shrinkToFit="1"/>
    </xf>
    <xf numFmtId="176" fontId="4" fillId="2" borderId="28" xfId="0" applyNumberFormat="1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49" fontId="6" fillId="0" borderId="28" xfId="0" applyNumberFormat="1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 applyProtection="1">
      <alignment horizontal="left" vertical="center" wrapText="1" indent="1"/>
      <protection locked="0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0" fontId="4" fillId="0" borderId="5" xfId="0" applyFont="1" applyBorder="1" applyAlignment="1" applyProtection="1">
      <alignment horizontal="left" vertical="center" wrapText="1" indent="1"/>
      <protection locked="0"/>
    </xf>
    <xf numFmtId="0" fontId="4" fillId="0" borderId="6" xfId="0" applyFont="1" applyBorder="1" applyAlignment="1" applyProtection="1">
      <alignment horizontal="left" vertical="center" wrapText="1" indent="1"/>
      <protection locked="0"/>
    </xf>
    <xf numFmtId="0" fontId="4" fillId="0" borderId="7" xfId="0" applyFont="1" applyBorder="1" applyAlignment="1" applyProtection="1">
      <alignment horizontal="left" vertical="center" wrapText="1" indent="1"/>
      <protection locked="0"/>
    </xf>
    <xf numFmtId="0" fontId="4" fillId="2" borderId="18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left" vertical="center" wrapText="1" indent="1"/>
    </xf>
    <xf numFmtId="0" fontId="4" fillId="2" borderId="6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left" vertical="center" wrapText="1" indent="1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49" fontId="6" fillId="2" borderId="26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83" fontId="4" fillId="2" borderId="0" xfId="0" quotePrefix="1" applyNumberFormat="1" applyFont="1" applyFill="1" applyAlignment="1">
      <alignment horizontal="right" vertical="center" shrinkToFit="1"/>
    </xf>
    <xf numFmtId="49" fontId="9" fillId="2" borderId="0" xfId="0" applyNumberFormat="1" applyFont="1" applyFill="1" applyAlignment="1">
      <alignment horizontal="left" vertical="center" shrinkToFit="1"/>
    </xf>
    <xf numFmtId="0" fontId="9" fillId="2" borderId="0" xfId="0" applyFont="1" applyFill="1" applyAlignment="1">
      <alignment horizontal="left" vertical="center" shrinkToFit="1"/>
    </xf>
    <xf numFmtId="0" fontId="4" fillId="0" borderId="40" xfId="0" applyFont="1" applyBorder="1" applyProtection="1">
      <alignment vertical="center"/>
      <protection locked="0"/>
    </xf>
    <xf numFmtId="0" fontId="4" fillId="0" borderId="41" xfId="0" applyFont="1" applyBorder="1" applyProtection="1">
      <alignment vertical="center"/>
      <protection locked="0"/>
    </xf>
    <xf numFmtId="0" fontId="4" fillId="0" borderId="42" xfId="0" applyFont="1" applyBorder="1" applyProtection="1">
      <alignment vertical="center"/>
      <protection locked="0"/>
    </xf>
    <xf numFmtId="181" fontId="7" fillId="0" borderId="40" xfId="2" applyNumberFormat="1" applyFont="1" applyFill="1" applyBorder="1" applyProtection="1">
      <alignment vertical="center"/>
      <protection locked="0"/>
    </xf>
    <xf numFmtId="181" fontId="7" fillId="0" borderId="41" xfId="2" applyNumberFormat="1" applyFont="1" applyFill="1" applyBorder="1" applyProtection="1">
      <alignment vertical="center"/>
      <protection locked="0"/>
    </xf>
    <xf numFmtId="181" fontId="7" fillId="0" borderId="42" xfId="2" applyNumberFormat="1" applyFont="1" applyFill="1" applyBorder="1" applyProtection="1">
      <alignment vertical="center"/>
      <protection locked="0"/>
    </xf>
    <xf numFmtId="177" fontId="7" fillId="0" borderId="40" xfId="0" applyNumberFormat="1" applyFont="1" applyBorder="1" applyAlignment="1" applyProtection="1">
      <alignment horizontal="center" vertical="center"/>
      <protection locked="0"/>
    </xf>
    <xf numFmtId="177" fontId="7" fillId="0" borderId="42" xfId="0" applyNumberFormat="1" applyFont="1" applyBorder="1" applyAlignment="1" applyProtection="1">
      <alignment horizontal="center" vertical="center"/>
      <protection locked="0"/>
    </xf>
  </cellXfs>
  <cellStyles count="3">
    <cellStyle name="パーセント" xfId="1" builtinId="5"/>
    <cellStyle name="桁区切り" xfId="2" builtinId="6"/>
    <cellStyle name="標準" xfId="0" builtinId="0"/>
  </cellStyles>
  <dxfs count="28">
    <dxf>
      <fill>
        <patternFill>
          <bgColor rgb="FFFF0000"/>
        </patternFill>
      </fill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color rgb="FFFF0000"/>
      </font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color rgb="FFFF0000"/>
      </font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  <color rgb="FFDDEBF7"/>
      <color rgb="FFFFCC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0</xdr:colOff>
      <xdr:row>12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D757D9-BDF7-48E2-B961-FF9D58587911}"/>
            </a:ext>
          </a:extLst>
        </xdr:cNvPr>
        <xdr:cNvSpPr txBox="1"/>
      </xdr:nvSpPr>
      <xdr:spPr>
        <a:xfrm>
          <a:off x="1086802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41</xdr:col>
      <xdr:colOff>142875</xdr:colOff>
      <xdr:row>4</xdr:row>
      <xdr:rowOff>38100</xdr:rowOff>
    </xdr:from>
    <xdr:to>
      <xdr:col>47</xdr:col>
      <xdr:colOff>428626</xdr:colOff>
      <xdr:row>13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9361A0-E4F3-43FC-8659-CDC46213DFAD}"/>
            </a:ext>
          </a:extLst>
        </xdr:cNvPr>
        <xdr:cNvSpPr txBox="1"/>
      </xdr:nvSpPr>
      <xdr:spPr>
        <a:xfrm>
          <a:off x="11010900" y="1123950"/>
          <a:ext cx="2667001" cy="2076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コメント</a:t>
          </a:r>
          <a:r>
            <a:rPr kumimoji="1" lang="en-US" altLang="ja-JP" sz="1100"/>
            <a:t>】</a:t>
          </a:r>
        </a:p>
        <a:p>
          <a:endParaRPr kumimoji="1" lang="en-US" altLang="ja-JP" sz="1100"/>
        </a:p>
        <a:p>
          <a:r>
            <a:rPr kumimoji="1" lang="ja-JP" altLang="en-US" sz="1100" u="sng"/>
            <a:t>白いセル内のみ、入力をして下さい。</a:t>
          </a:r>
          <a:endParaRPr kumimoji="1" lang="en-US" altLang="ja-JP" sz="1100" u="sng"/>
        </a:p>
        <a:p>
          <a:endParaRPr kumimoji="1" lang="en-US" altLang="ja-JP" sz="1100"/>
        </a:p>
        <a:p>
          <a:r>
            <a:rPr kumimoji="1" lang="ja-JP" altLang="en-US" sz="1100"/>
            <a:t>エラーメッセージがでた時は、</a:t>
          </a:r>
          <a:endParaRPr kumimoji="1" lang="en-US" altLang="ja-JP" sz="1100"/>
        </a:p>
        <a:p>
          <a:r>
            <a:rPr kumimoji="1" lang="ja-JP" altLang="en-US" sz="1100"/>
            <a:t>それぞれ確認をして下さい。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ご不明な時は、当社までご確認ください。</a:t>
          </a:r>
        </a:p>
        <a:p>
          <a:r>
            <a:rPr kumimoji="1" lang="ja-JP" altLang="en-US" sz="1100"/>
            <a:t>関東支店　</a:t>
          </a:r>
          <a:r>
            <a:rPr kumimoji="1" lang="en-US" altLang="ja-JP" sz="1100"/>
            <a:t>TEL 03-5830-9230 </a:t>
          </a:r>
        </a:p>
        <a:p>
          <a:r>
            <a:rPr kumimoji="1" lang="ja-JP" altLang="en-US" sz="1100"/>
            <a:t>福岡支店　</a:t>
          </a:r>
          <a:r>
            <a:rPr kumimoji="1" lang="en-US" altLang="ja-JP" sz="1100"/>
            <a:t>TEL 092-781-5330 </a:t>
          </a:r>
        </a:p>
      </xdr:txBody>
    </xdr:sp>
    <xdr:clientData/>
  </xdr:twoCellAnchor>
  <xdr:oneCellAnchor>
    <xdr:from>
      <xdr:col>41</xdr:col>
      <xdr:colOff>0</xdr:colOff>
      <xdr:row>43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50BB21F-2DFA-4F34-B4E0-D21A8997F221}"/>
            </a:ext>
          </a:extLst>
        </xdr:cNvPr>
        <xdr:cNvSpPr txBox="1"/>
      </xdr:nvSpPr>
      <xdr:spPr>
        <a:xfrm>
          <a:off x="10868025" y="1030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20</xdr:col>
      <xdr:colOff>200027</xdr:colOff>
      <xdr:row>12</xdr:row>
      <xdr:rowOff>38100</xdr:rowOff>
    </xdr:from>
    <xdr:ext cx="4933948" cy="36099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CAD93FD-EE49-46BB-9CF6-1B4D6B9F0061}"/>
            </a:ext>
          </a:extLst>
        </xdr:cNvPr>
        <xdr:cNvSpPr txBox="1"/>
      </xdr:nvSpPr>
      <xdr:spPr>
        <a:xfrm>
          <a:off x="5495927" y="3000375"/>
          <a:ext cx="4933948" cy="36099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numCol="1" rtlCol="0" anchor="t">
          <a:noAutofit/>
        </a:bodyPr>
        <a:lstStyle/>
        <a:p>
          <a:pPr algn="l" fontAlgn="t">
            <a:lnSpc>
              <a:spcPts val="1300"/>
            </a:lnSpc>
          </a:pP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入力方法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１．この請求書様式は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請負工事用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です。その他の請求はその他用（単価契約・物品等）の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様式を使用して下さい。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２．注文書に記載している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注文書№、工事名称、請負金額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をそれぞれ入力して下さい。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取引先コード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は、注文書の社名の下に記載されている４桁の数字です。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３．請負金額が税抜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100,000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円未満の場合は、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見積書または内訳書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を添付して下さい。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また、注文書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No.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及び工事名称については当社担当者に確認して下さい。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４．累計出来高は当社担当者と打合せの上、金額を入力して下さい。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提出方法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１．印刷すると白黒で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部（請求者控・太平洋テクノ宛）出力されます。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太平洋テクノ宛（提出用）を１部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提出して下さい。（必ず押印をして下さい）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２．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毎月３日までに、各支店に提出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して下さい。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１．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請負金額の一括請求、または最終請求時（累計出来高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100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％）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には、請求書左下の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欄に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工事完成通知日、工事完成検査日、工事完成引渡日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を必ず入力して下さい。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２．会社名・住所・お振込先等に変更がありましたら、弊社ホームページの最下段＞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協力会社の皆様へ＞協力会社登録依頼書をダウンロードし、必要事項を記載のうえ、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各支店に提出して下さい。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25</xdr:col>
      <xdr:colOff>66675</xdr:colOff>
      <xdr:row>1</xdr:row>
      <xdr:rowOff>0</xdr:rowOff>
    </xdr:from>
    <xdr:to>
      <xdr:col>32</xdr:col>
      <xdr:colOff>247650</xdr:colOff>
      <xdr:row>2</xdr:row>
      <xdr:rowOff>76200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81F63D0C-E1B3-B599-4A8D-D18D071A2065}"/>
            </a:ext>
          </a:extLst>
        </xdr:cNvPr>
        <xdr:cNvSpPr/>
      </xdr:nvSpPr>
      <xdr:spPr>
        <a:xfrm>
          <a:off x="6896100" y="190500"/>
          <a:ext cx="1733550" cy="323850"/>
        </a:xfrm>
        <a:prstGeom prst="wedgeRoundRectCallout">
          <a:avLst>
            <a:gd name="adj1" fmla="val 76182"/>
            <a:gd name="adj2" fmla="val -66667"/>
            <a:gd name="adj3" fmla="val 16667"/>
          </a:avLst>
        </a:prstGeom>
        <a:solidFill>
          <a:srgbClr val="FFFF00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日付を入力してください</a:t>
          </a:r>
          <a:endParaRPr kumimoji="1" lang="en-US" altLang="ja-JP" sz="1100" b="1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0</xdr:colOff>
      <xdr:row>12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5F91B6-E211-469C-A1BE-A59A2D3C8F9D}"/>
            </a:ext>
          </a:extLst>
        </xdr:cNvPr>
        <xdr:cNvSpPr txBox="1"/>
      </xdr:nvSpPr>
      <xdr:spPr>
        <a:xfrm>
          <a:off x="1086802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41</xdr:col>
      <xdr:colOff>123825</xdr:colOff>
      <xdr:row>4</xdr:row>
      <xdr:rowOff>9525</xdr:rowOff>
    </xdr:from>
    <xdr:to>
      <xdr:col>47</xdr:col>
      <xdr:colOff>409576</xdr:colOff>
      <xdr:row>13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B37B31-0554-46C9-A11E-12DBA8336785}"/>
            </a:ext>
          </a:extLst>
        </xdr:cNvPr>
        <xdr:cNvSpPr txBox="1"/>
      </xdr:nvSpPr>
      <xdr:spPr>
        <a:xfrm>
          <a:off x="10991850" y="1095375"/>
          <a:ext cx="2667001" cy="2076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コメント</a:t>
          </a:r>
          <a:r>
            <a:rPr kumimoji="1" lang="en-US" altLang="ja-JP" sz="1100"/>
            <a:t>】</a:t>
          </a:r>
        </a:p>
        <a:p>
          <a:endParaRPr kumimoji="1" lang="en-US" altLang="ja-JP" sz="1100"/>
        </a:p>
        <a:p>
          <a:r>
            <a:rPr kumimoji="1" lang="ja-JP" altLang="en-US" sz="1100" u="sng"/>
            <a:t>白いセル内のみ、入力をして下さい。</a:t>
          </a:r>
          <a:endParaRPr kumimoji="1" lang="en-US" altLang="ja-JP" sz="1100" u="sng"/>
        </a:p>
        <a:p>
          <a:endParaRPr kumimoji="1" lang="en-US" altLang="ja-JP" sz="1100"/>
        </a:p>
        <a:p>
          <a:r>
            <a:rPr kumimoji="1" lang="ja-JP" altLang="en-US" sz="1100"/>
            <a:t>エラーメッセージがでた時は、</a:t>
          </a:r>
          <a:endParaRPr kumimoji="1" lang="en-US" altLang="ja-JP" sz="1100"/>
        </a:p>
        <a:p>
          <a:r>
            <a:rPr kumimoji="1" lang="ja-JP" altLang="en-US" sz="1100"/>
            <a:t>それぞれ確認をして下さい。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ご不明な時は、当社までご確認ください。</a:t>
          </a:r>
        </a:p>
        <a:p>
          <a:r>
            <a:rPr kumimoji="1" lang="ja-JP" altLang="en-US" sz="1100"/>
            <a:t>関東支店　</a:t>
          </a:r>
          <a:r>
            <a:rPr kumimoji="1" lang="en-US" altLang="ja-JP" sz="1100"/>
            <a:t>TEL 03-5830-9230 </a:t>
          </a:r>
        </a:p>
        <a:p>
          <a:r>
            <a:rPr kumimoji="1" lang="ja-JP" altLang="en-US" sz="1100"/>
            <a:t>福岡支店　</a:t>
          </a:r>
          <a:r>
            <a:rPr kumimoji="1" lang="en-US" altLang="ja-JP" sz="1100"/>
            <a:t>TEL 092-781-5330 </a:t>
          </a:r>
        </a:p>
      </xdr:txBody>
    </xdr:sp>
    <xdr:clientData/>
  </xdr:twoCellAnchor>
  <xdr:oneCellAnchor>
    <xdr:from>
      <xdr:col>41</xdr:col>
      <xdr:colOff>0</xdr:colOff>
      <xdr:row>43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55ACB07-2D45-4032-840A-D4E3C494D7BC}"/>
            </a:ext>
          </a:extLst>
        </xdr:cNvPr>
        <xdr:cNvSpPr txBox="1"/>
      </xdr:nvSpPr>
      <xdr:spPr>
        <a:xfrm>
          <a:off x="10868025" y="1014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20</xdr:col>
      <xdr:colOff>200027</xdr:colOff>
      <xdr:row>12</xdr:row>
      <xdr:rowOff>38100</xdr:rowOff>
    </xdr:from>
    <xdr:ext cx="4933948" cy="36099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F1504D4-DA3E-4FAA-B847-786BADB115AC}"/>
            </a:ext>
          </a:extLst>
        </xdr:cNvPr>
        <xdr:cNvSpPr txBox="1"/>
      </xdr:nvSpPr>
      <xdr:spPr>
        <a:xfrm>
          <a:off x="5495927" y="3000375"/>
          <a:ext cx="4933948" cy="36099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numCol="1" rtlCol="0" anchor="t">
          <a:noAutofit/>
        </a:bodyPr>
        <a:lstStyle/>
        <a:p>
          <a:pPr algn="l" fontAlgn="t">
            <a:lnSpc>
              <a:spcPts val="1300"/>
            </a:lnSpc>
          </a:pP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入力方法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１．この請求書様式は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請負工事用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です。その他の請求はその他用（単価契約・物品等）の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様式を使用して下さい。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２．注文書に記載している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注文書№、工事名称、請負金額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をそれぞれ入力して下さい。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取引先コード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は、注文書の社名の下に記載されている４桁の数字です。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３．請負金額が税抜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100,000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円未満の場合は、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見積書または内訳書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を添付して下さい。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また、注文書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No.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及び工事名称については当社担当者に確認して下さい。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４．累計出来高は当社担当者と打合せの上、金額を入力して下さい。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提出方法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１．印刷すると白黒で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部（請求者控・太平洋テクノ宛）出力されます。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太平洋テクノ宛（提出用）を１部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提出して下さい。（必ず押印をして下さい）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２．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毎月３日までに、各支店に提出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して下さい。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１．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請負金額の一括請求、または最終請求時（累計出来高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100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％）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には、請求書左下の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欄に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工事完成通知日、工事完成検査日、工事完成引渡日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を必ず入力して下さい。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３．会社名・住所・お振込先等に変更がありましたら、弊社ホームページの最下段＞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協力会社の皆様へ＞協力会社登録依頼書をダウンロードし、必要事項を記載のうえ、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各支店に提出して下さい。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24</xdr:col>
      <xdr:colOff>85725</xdr:colOff>
      <xdr:row>0</xdr:row>
      <xdr:rowOff>95250</xdr:rowOff>
    </xdr:from>
    <xdr:to>
      <xdr:col>32</xdr:col>
      <xdr:colOff>152400</xdr:colOff>
      <xdr:row>1</xdr:row>
      <xdr:rowOff>228600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F5B0EA44-F700-45F4-899E-9ABE84BEF3F1}"/>
            </a:ext>
          </a:extLst>
        </xdr:cNvPr>
        <xdr:cNvSpPr/>
      </xdr:nvSpPr>
      <xdr:spPr>
        <a:xfrm>
          <a:off x="6791325" y="95250"/>
          <a:ext cx="1743075" cy="323850"/>
        </a:xfrm>
        <a:prstGeom prst="wedgeRoundRectCallout">
          <a:avLst>
            <a:gd name="adj1" fmla="val 78943"/>
            <a:gd name="adj2" fmla="val -41667"/>
            <a:gd name="adj3" fmla="val 16667"/>
          </a:avLst>
        </a:prstGeom>
        <a:solidFill>
          <a:srgbClr val="FFFF00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日付を入力してください</a:t>
          </a:r>
          <a:endParaRPr kumimoji="1" lang="en-US" altLang="ja-JP" sz="1100" b="1"/>
        </a:p>
      </xdr:txBody>
    </xdr:sp>
    <xdr:clientData/>
  </xdr:twoCellAnchor>
  <xdr:oneCellAnchor>
    <xdr:from>
      <xdr:col>10</xdr:col>
      <xdr:colOff>23812</xdr:colOff>
      <xdr:row>14</xdr:row>
      <xdr:rowOff>22224</xdr:rowOff>
    </xdr:from>
    <xdr:ext cx="2538413" cy="24622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369BE41-CB99-4ADA-A507-8818BAD2C2BF}"/>
            </a:ext>
          </a:extLst>
        </xdr:cNvPr>
        <xdr:cNvSpPr txBox="1"/>
      </xdr:nvSpPr>
      <xdr:spPr>
        <a:xfrm>
          <a:off x="2786062" y="3365499"/>
          <a:ext cx="2538413" cy="246221"/>
        </a:xfrm>
        <a:prstGeom prst="rect">
          <a:avLst/>
        </a:prstGeom>
        <a:solidFill>
          <a:srgbClr val="FFFF00"/>
        </a:solidFill>
        <a:ln w="9525" cmpd="sng">
          <a:solidFill>
            <a:schemeClr val="accent6">
              <a:lumMod val="40000"/>
              <a:lumOff val="60000"/>
            </a:schemeClr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←注文書を確認して下さい</a:t>
          </a:r>
        </a:p>
      </xdr:txBody>
    </xdr:sp>
    <xdr:clientData/>
  </xdr:oneCellAnchor>
  <xdr:oneCellAnchor>
    <xdr:from>
      <xdr:col>10</xdr:col>
      <xdr:colOff>19050</xdr:colOff>
      <xdr:row>16</xdr:row>
      <xdr:rowOff>31749</xdr:rowOff>
    </xdr:from>
    <xdr:ext cx="2545556" cy="24128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E9D1886-A273-472D-A71F-58157068AEDA}"/>
            </a:ext>
          </a:extLst>
        </xdr:cNvPr>
        <xdr:cNvSpPr txBox="1"/>
      </xdr:nvSpPr>
      <xdr:spPr>
        <a:xfrm>
          <a:off x="2781300" y="3756024"/>
          <a:ext cx="2545556" cy="241285"/>
        </a:xfrm>
        <a:prstGeom prst="rect">
          <a:avLst/>
        </a:prstGeom>
        <a:solidFill>
          <a:srgbClr val="FFFF00"/>
        </a:solidFill>
        <a:ln w="9525" cmpd="sng">
          <a:solidFill>
            <a:schemeClr val="accent6">
              <a:lumMod val="40000"/>
              <a:lumOff val="60000"/>
            </a:schemeClr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←当社担当と打合せの上、金額を入力して下さい</a:t>
          </a:r>
        </a:p>
      </xdr:txBody>
    </xdr:sp>
    <xdr:clientData/>
  </xdr:oneCellAnchor>
  <xdr:oneCellAnchor>
    <xdr:from>
      <xdr:col>10</xdr:col>
      <xdr:colOff>15479</xdr:colOff>
      <xdr:row>17</xdr:row>
      <xdr:rowOff>174624</xdr:rowOff>
    </xdr:from>
    <xdr:ext cx="2549128" cy="408384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28A2073-3AE2-48E8-AE6E-FA33CCAE41BB}"/>
            </a:ext>
          </a:extLst>
        </xdr:cNvPr>
        <xdr:cNvSpPr txBox="1"/>
      </xdr:nvSpPr>
      <xdr:spPr>
        <a:xfrm>
          <a:off x="2777729" y="4089399"/>
          <a:ext cx="2549128" cy="408384"/>
        </a:xfrm>
        <a:prstGeom prst="rect">
          <a:avLst/>
        </a:prstGeom>
        <a:solidFill>
          <a:srgbClr val="FFFF00"/>
        </a:solidFill>
        <a:ln w="9525" cmpd="sng">
          <a:solidFill>
            <a:schemeClr val="accent6">
              <a:lumMod val="40000"/>
              <a:lumOff val="60000"/>
            </a:schemeClr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←請求回数が２回以降の場合は、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前回請求書の②欄を入力して下さい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23</xdr:row>
      <xdr:rowOff>41275</xdr:rowOff>
    </xdr:from>
    <xdr:ext cx="4943475" cy="447674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BE5BF77-B954-422F-B88A-CABBDCDCD094}"/>
            </a:ext>
          </a:extLst>
        </xdr:cNvPr>
        <xdr:cNvSpPr txBox="1"/>
      </xdr:nvSpPr>
      <xdr:spPr>
        <a:xfrm>
          <a:off x="0" y="5099050"/>
          <a:ext cx="4943475" cy="447674"/>
        </a:xfrm>
        <a:prstGeom prst="rect">
          <a:avLst/>
        </a:prstGeom>
        <a:solidFill>
          <a:srgbClr val="FFFF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最終請求時（出来高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100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％）のみ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工事完成通知日、工事完成検査日、工事完成引渡申出日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を必ず入力して下さい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6</xdr:col>
      <xdr:colOff>272653</xdr:colOff>
      <xdr:row>5</xdr:row>
      <xdr:rowOff>66277</xdr:rowOff>
    </xdr:from>
    <xdr:ext cx="1724026" cy="39517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BFE0251-AE41-4C42-B7E3-893E8A20AC54}"/>
            </a:ext>
          </a:extLst>
        </xdr:cNvPr>
        <xdr:cNvSpPr txBox="1"/>
      </xdr:nvSpPr>
      <xdr:spPr>
        <a:xfrm>
          <a:off x="1930003" y="1466452"/>
          <a:ext cx="1724026" cy="395173"/>
        </a:xfrm>
        <a:prstGeom prst="rect">
          <a:avLst/>
        </a:prstGeom>
        <a:solidFill>
          <a:srgbClr val="FFFF00"/>
        </a:solidFill>
        <a:ln w="9525" cmpd="sng">
          <a:solidFill>
            <a:schemeClr val="accent6">
              <a:lumMod val="40000"/>
              <a:lumOff val="60000"/>
            </a:schemeClr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注文書の発行がある場合は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注文書№を参照して下さい</a:t>
          </a:r>
        </a:p>
      </xdr:txBody>
    </xdr:sp>
    <xdr:clientData/>
  </xdr:oneCellAnchor>
  <xdr:oneCellAnchor>
    <xdr:from>
      <xdr:col>15</xdr:col>
      <xdr:colOff>109142</xdr:colOff>
      <xdr:row>4</xdr:row>
      <xdr:rowOff>64690</xdr:rowOff>
    </xdr:from>
    <xdr:ext cx="2247900" cy="55399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EB48FDF-EEE0-45BD-BF51-D3D1A21D2792}"/>
            </a:ext>
          </a:extLst>
        </xdr:cNvPr>
        <xdr:cNvSpPr txBox="1"/>
      </xdr:nvSpPr>
      <xdr:spPr>
        <a:xfrm>
          <a:off x="4252517" y="1150540"/>
          <a:ext cx="2247900" cy="553998"/>
        </a:xfrm>
        <a:prstGeom prst="rect">
          <a:avLst/>
        </a:prstGeom>
        <a:solidFill>
          <a:srgbClr val="FFFF00"/>
        </a:solidFill>
        <a:ln w="9525" cmpd="sng">
          <a:solidFill>
            <a:schemeClr val="accent6">
              <a:lumMod val="40000"/>
              <a:lumOff val="60000"/>
            </a:schemeClr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↑最終請求時（出来高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100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％）のみ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コメントが表示されます。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下段の完成通知日等の確認をして下さい</a:t>
          </a:r>
        </a:p>
      </xdr:txBody>
    </xdr:sp>
    <xdr:clientData/>
  </xdr:oneCellAnchor>
  <xdr:oneCellAnchor>
    <xdr:from>
      <xdr:col>27</xdr:col>
      <xdr:colOff>64294</xdr:colOff>
      <xdr:row>2</xdr:row>
      <xdr:rowOff>203200</xdr:rowOff>
    </xdr:from>
    <xdr:ext cx="1666876" cy="39517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EAFC23E-28F5-42EF-9592-E3508984A631}"/>
            </a:ext>
          </a:extLst>
        </xdr:cNvPr>
        <xdr:cNvSpPr txBox="1"/>
      </xdr:nvSpPr>
      <xdr:spPr>
        <a:xfrm>
          <a:off x="7217569" y="641350"/>
          <a:ext cx="1666876" cy="395173"/>
        </a:xfrm>
        <a:prstGeom prst="rect">
          <a:avLst/>
        </a:prstGeom>
        <a:solidFill>
          <a:srgbClr val="FFFF00"/>
        </a:solidFill>
        <a:ln w="9525" cmpd="sng">
          <a:solidFill>
            <a:schemeClr val="accent6">
              <a:lumMod val="40000"/>
              <a:lumOff val="60000"/>
            </a:schemeClr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注文書の発行がある場合は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参照して下さい（数字４桁）↓</a:t>
          </a:r>
        </a:p>
      </xdr:txBody>
    </xdr:sp>
    <xdr:clientData/>
  </xdr:oneCellAnchor>
  <xdr:twoCellAnchor>
    <xdr:from>
      <xdr:col>6</xdr:col>
      <xdr:colOff>0</xdr:colOff>
      <xdr:row>0</xdr:row>
      <xdr:rowOff>184150</xdr:rowOff>
    </xdr:from>
    <xdr:to>
      <xdr:col>11</xdr:col>
      <xdr:colOff>47625</xdr:colOff>
      <xdr:row>2</xdr:row>
      <xdr:rowOff>374650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ACFB1626-1A67-4FC0-BD67-7D51FA6C56FB}"/>
            </a:ext>
          </a:extLst>
        </xdr:cNvPr>
        <xdr:cNvSpPr/>
      </xdr:nvSpPr>
      <xdr:spPr>
        <a:xfrm>
          <a:off x="1657350" y="184150"/>
          <a:ext cx="1428750" cy="62865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/>
            <a:t>入力例</a:t>
          </a:r>
        </a:p>
      </xdr:txBody>
    </xdr:sp>
    <xdr:clientData/>
  </xdr:twoCellAnchor>
  <xdr:twoCellAnchor>
    <xdr:from>
      <xdr:col>5</xdr:col>
      <xdr:colOff>85725</xdr:colOff>
      <xdr:row>6</xdr:row>
      <xdr:rowOff>136525</xdr:rowOff>
    </xdr:from>
    <xdr:to>
      <xdr:col>6</xdr:col>
      <xdr:colOff>257175</xdr:colOff>
      <xdr:row>7</xdr:row>
      <xdr:rowOff>33651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FBFE02C7-86BE-4B54-B3AD-349EF30D5E28}"/>
            </a:ext>
          </a:extLst>
        </xdr:cNvPr>
        <xdr:cNvCxnSpPr/>
      </xdr:nvCxnSpPr>
      <xdr:spPr>
        <a:xfrm flipH="1">
          <a:off x="1466850" y="1660525"/>
          <a:ext cx="447675" cy="211451"/>
        </a:xfrm>
        <a:prstGeom prst="straightConnector1">
          <a:avLst/>
        </a:prstGeom>
        <a:ln>
          <a:headEnd type="none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104775</xdr:colOff>
      <xdr:row>12</xdr:row>
      <xdr:rowOff>1</xdr:rowOff>
    </xdr:from>
    <xdr:ext cx="4038600" cy="39814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810375" y="2962276"/>
          <a:ext cx="4038600" cy="3981450"/>
        </a:xfrm>
        <a:prstGeom prst="rect">
          <a:avLst/>
        </a:prstGeom>
        <a:solidFill>
          <a:srgbClr val="CC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numCol="1" rtlCol="0" anchor="t">
          <a:noAutofit/>
        </a:bodyPr>
        <a:lstStyle/>
        <a:p>
          <a:pPr algn="l" fontAlgn="t">
            <a:lnSpc>
              <a:spcPts val="1300"/>
            </a:lnSpc>
          </a:pP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入力方法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１．この請求書様式は</a:t>
          </a:r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請負工事以外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の請求用です。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（単価契約・常傭・物品・立替経費等）</a:t>
          </a:r>
          <a:endParaRPr kumimoji="1" lang="en-US" altLang="ja-JP" sz="1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請負工事の請求は請負工事用の様式を使用して下さい。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２．注文書の発行がある場合は、注文書に記載している</a:t>
          </a:r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注文書№、</a:t>
          </a:r>
          <a:endParaRPr kumimoji="1" lang="en-US" altLang="ja-JP" sz="1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工事名称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を入力して下さい。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不明の場合は、当社担当者に確認して下さい。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３．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請求内容を入力し、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内訳書または作業日報を添付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して下さい。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４．</a:t>
          </a:r>
          <a:r>
            <a:rPr kumimoji="1" lang="ja-JP" altLang="en-US" sz="10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立替経費等の実費負担の交通費や消耗品等を請求する場合は</a:t>
          </a:r>
          <a:endParaRPr kumimoji="1" lang="en-US" altLang="ja-JP" sz="10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税込の合計金額から税抜金額を算出して入力し、確認書類を添付</a:t>
          </a:r>
          <a:endParaRPr kumimoji="1" lang="en-US" altLang="ja-JP" sz="10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して下さい。</a:t>
          </a:r>
          <a:endParaRPr kumimoji="1" lang="en-US" altLang="ja-JP" sz="10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提出方法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１．印刷すると白黒で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部（請求者控・太平洋テクノ宛）出力されます。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太平洋テクノ宛（提出用）を１部提出して下さい。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（必ず押印をして下さい）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２．毎月３日までに、各支店に提出して下さい。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１．会社名・住所・お振込先等に変更がありましたら、弊社ホームページ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の最下段＞協力会社の皆様へ＞協力会社登録依頼書をダウンロ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ードし、必要事項を記載のうえ、各支店に提出して下さい。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42</xdr:col>
      <xdr:colOff>0</xdr:colOff>
      <xdr:row>40</xdr:row>
      <xdr:rowOff>28575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1744325" y="645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41</xdr:col>
      <xdr:colOff>247650</xdr:colOff>
      <xdr:row>0</xdr:row>
      <xdr:rowOff>180975</xdr:rowOff>
    </xdr:from>
    <xdr:to>
      <xdr:col>56</xdr:col>
      <xdr:colOff>561975</xdr:colOff>
      <xdr:row>9</xdr:row>
      <xdr:rowOff>47625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FE42C47-CE1F-4D0A-8118-839565EC3EB5}"/>
            </a:ext>
          </a:extLst>
        </xdr:cNvPr>
        <xdr:cNvSpPr txBox="1"/>
      </xdr:nvSpPr>
      <xdr:spPr>
        <a:xfrm>
          <a:off x="11115675" y="180975"/>
          <a:ext cx="5810250" cy="2076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コメント</a:t>
          </a:r>
          <a:r>
            <a:rPr kumimoji="1" lang="en-US" altLang="ja-JP" sz="1100"/>
            <a:t>】</a:t>
          </a:r>
        </a:p>
        <a:p>
          <a:endParaRPr kumimoji="1" lang="en-US" altLang="ja-JP" sz="1100"/>
        </a:p>
        <a:p>
          <a:r>
            <a:rPr kumimoji="1" lang="ja-JP" altLang="en-US" sz="1100" u="sng"/>
            <a:t>白いセル内のみ、入力をして下さい。</a:t>
          </a:r>
          <a:endParaRPr kumimoji="1" lang="en-US" altLang="ja-JP" sz="1100" u="sng"/>
        </a:p>
        <a:p>
          <a:endParaRPr kumimoji="1" lang="en-US" altLang="ja-JP" sz="1100"/>
        </a:p>
        <a:p>
          <a:r>
            <a:rPr kumimoji="1" lang="ja-JP" altLang="en-US" sz="1100"/>
            <a:t>エラーメッセージがでた時は、</a:t>
          </a:r>
          <a:endParaRPr kumimoji="1" lang="en-US" altLang="ja-JP" sz="1100"/>
        </a:p>
        <a:p>
          <a:r>
            <a:rPr kumimoji="1" lang="ja-JP" altLang="en-US" sz="1100"/>
            <a:t>それぞれ確認をして下さい。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ご不明な時は、当社までご確認ください。</a:t>
          </a:r>
        </a:p>
        <a:p>
          <a:r>
            <a:rPr kumimoji="1" lang="ja-JP" altLang="en-US" sz="1100"/>
            <a:t>関東支店　</a:t>
          </a:r>
          <a:r>
            <a:rPr kumimoji="1" lang="en-US" altLang="ja-JP" sz="1100"/>
            <a:t>TEL 03-5830-9230 </a:t>
          </a:r>
        </a:p>
        <a:p>
          <a:r>
            <a:rPr kumimoji="1" lang="ja-JP" altLang="en-US" sz="1100"/>
            <a:t>福岡支店　</a:t>
          </a:r>
          <a:r>
            <a:rPr kumimoji="1" lang="en-US" altLang="ja-JP" sz="1100"/>
            <a:t>TEL 092-781-5330 </a:t>
          </a:r>
        </a:p>
      </xdr:txBody>
    </xdr:sp>
    <xdr:clientData/>
  </xdr:twoCellAnchor>
  <xdr:twoCellAnchor>
    <xdr:from>
      <xdr:col>23</xdr:col>
      <xdr:colOff>304800</xdr:colOff>
      <xdr:row>0</xdr:row>
      <xdr:rowOff>95250</xdr:rowOff>
    </xdr:from>
    <xdr:to>
      <xdr:col>32</xdr:col>
      <xdr:colOff>9525</xdr:colOff>
      <xdr:row>1</xdr:row>
      <xdr:rowOff>228600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B9CE77EC-776D-45E8-B3D7-E358FBBB6C41}"/>
            </a:ext>
          </a:extLst>
        </xdr:cNvPr>
        <xdr:cNvSpPr/>
      </xdr:nvSpPr>
      <xdr:spPr>
        <a:xfrm>
          <a:off x="6657975" y="95250"/>
          <a:ext cx="1733550" cy="323850"/>
        </a:xfrm>
        <a:prstGeom prst="wedgeRoundRectCallout">
          <a:avLst>
            <a:gd name="adj1" fmla="val 80028"/>
            <a:gd name="adj2" fmla="val -25491"/>
            <a:gd name="adj3" fmla="val 16667"/>
          </a:avLst>
        </a:prstGeom>
        <a:solidFill>
          <a:srgbClr val="FFFF00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日付を入力してください</a:t>
          </a:r>
          <a:endParaRPr kumimoji="1" lang="en-US" altLang="ja-JP" sz="1100" b="1"/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104775</xdr:colOff>
      <xdr:row>12</xdr:row>
      <xdr:rowOff>1</xdr:rowOff>
    </xdr:from>
    <xdr:ext cx="4038600" cy="39814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75823B-2067-4B97-8DD2-AE0E1464CF74}"/>
            </a:ext>
          </a:extLst>
        </xdr:cNvPr>
        <xdr:cNvSpPr txBox="1"/>
      </xdr:nvSpPr>
      <xdr:spPr>
        <a:xfrm>
          <a:off x="6810375" y="2962276"/>
          <a:ext cx="4038600" cy="3981450"/>
        </a:xfrm>
        <a:prstGeom prst="rect">
          <a:avLst/>
        </a:prstGeom>
        <a:solidFill>
          <a:srgbClr val="CC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numCol="1" rtlCol="0" anchor="t">
          <a:noAutofit/>
        </a:bodyPr>
        <a:lstStyle/>
        <a:p>
          <a:pPr algn="l" fontAlgn="t">
            <a:lnSpc>
              <a:spcPts val="1300"/>
            </a:lnSpc>
          </a:pP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入力方法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１．この請求書様式は</a:t>
          </a:r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請負工事以外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の請求用です。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（単価契約・常傭・物品・立替経費等）</a:t>
          </a:r>
          <a:endParaRPr kumimoji="1" lang="en-US" altLang="ja-JP" sz="1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請負工事の請求は請負工事用の様式を使用して下さい。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２．注文書の発行がある場合は、注文書に記載している</a:t>
          </a:r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注文書№、</a:t>
          </a:r>
          <a:endParaRPr kumimoji="1" lang="en-US" altLang="ja-JP" sz="1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工事名称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を入力して下さい。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不明の場合は、当社担当者に確認して下さい。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３．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請求内容を入力し、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内訳書または作業日報を添付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して下さい。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４．</a:t>
          </a:r>
          <a:r>
            <a:rPr kumimoji="1" lang="ja-JP" altLang="en-US" sz="10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立替経費等の実費負担の交通費や消耗品等を請求する場合は</a:t>
          </a:r>
          <a:endParaRPr kumimoji="1" lang="en-US" altLang="ja-JP" sz="10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税込の合計金額から税抜金額を算出して入力し、確認書類を添付</a:t>
          </a:r>
          <a:endParaRPr kumimoji="1" lang="en-US" altLang="ja-JP" sz="10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して下さい。</a:t>
          </a:r>
          <a:endParaRPr kumimoji="1" lang="en-US" altLang="ja-JP" sz="10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提出方法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１．印刷すると白黒で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部（請求者控・太平洋テクノ宛）出力されます。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太平洋テクノ宛（提出用）を１部提出して下さい。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（必ず押印をして下さい）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２．毎月３日までに、各支店に提出して下さい。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１．会社名・住所・お振込先等に変更がありましたら、弊社ホームページ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の最下段＞協力会社の皆様へ＞協力会社登録依頼書をダウンロ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fontAlgn="t">
            <a:lnSpc>
              <a:spcPts val="1300"/>
            </a:lnSpc>
          </a:pP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ードし、必要事項を記載のうえ、各支店に提出して下さい。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42</xdr:col>
      <xdr:colOff>0</xdr:colOff>
      <xdr:row>40</xdr:row>
      <xdr:rowOff>28575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C600A5-45D4-4DA8-A5EA-F4038DCCC0BC}"/>
            </a:ext>
          </a:extLst>
        </xdr:cNvPr>
        <xdr:cNvSpPr txBox="1"/>
      </xdr:nvSpPr>
      <xdr:spPr>
        <a:xfrm>
          <a:off x="11144250" y="645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41</xdr:col>
      <xdr:colOff>247650</xdr:colOff>
      <xdr:row>0</xdr:row>
      <xdr:rowOff>180975</xdr:rowOff>
    </xdr:from>
    <xdr:to>
      <xdr:col>56</xdr:col>
      <xdr:colOff>561975</xdr:colOff>
      <xdr:row>9</xdr:row>
      <xdr:rowOff>47625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805C44A-2FAF-44BB-8A88-1690042E9242}"/>
            </a:ext>
          </a:extLst>
        </xdr:cNvPr>
        <xdr:cNvSpPr txBox="1"/>
      </xdr:nvSpPr>
      <xdr:spPr>
        <a:xfrm>
          <a:off x="11115675" y="180975"/>
          <a:ext cx="5810250" cy="2076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コメント</a:t>
          </a:r>
          <a:r>
            <a:rPr kumimoji="1" lang="en-US" altLang="ja-JP" sz="1100"/>
            <a:t>】</a:t>
          </a:r>
        </a:p>
        <a:p>
          <a:endParaRPr kumimoji="1" lang="en-US" altLang="ja-JP" sz="1100"/>
        </a:p>
        <a:p>
          <a:r>
            <a:rPr kumimoji="1" lang="ja-JP" altLang="en-US" sz="1100" u="sng"/>
            <a:t>白いセル内のみ、入力をして下さい。</a:t>
          </a:r>
          <a:endParaRPr kumimoji="1" lang="en-US" altLang="ja-JP" sz="1100" u="sng"/>
        </a:p>
        <a:p>
          <a:endParaRPr kumimoji="1" lang="en-US" altLang="ja-JP" sz="1100"/>
        </a:p>
        <a:p>
          <a:r>
            <a:rPr kumimoji="1" lang="ja-JP" altLang="en-US" sz="1100"/>
            <a:t>エラーメッセージがでた時は、</a:t>
          </a:r>
          <a:endParaRPr kumimoji="1" lang="en-US" altLang="ja-JP" sz="1100"/>
        </a:p>
        <a:p>
          <a:r>
            <a:rPr kumimoji="1" lang="ja-JP" altLang="en-US" sz="1100"/>
            <a:t>それぞれ確認をして下さい。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ご不明な時は、当社までご確認ください。</a:t>
          </a:r>
        </a:p>
        <a:p>
          <a:r>
            <a:rPr kumimoji="1" lang="ja-JP" altLang="en-US" sz="1100"/>
            <a:t>関東支店　</a:t>
          </a:r>
          <a:r>
            <a:rPr kumimoji="1" lang="en-US" altLang="ja-JP" sz="1100"/>
            <a:t>TEL 03-5830-9230 </a:t>
          </a:r>
        </a:p>
        <a:p>
          <a:r>
            <a:rPr kumimoji="1" lang="ja-JP" altLang="en-US" sz="1100"/>
            <a:t>福岡支店　</a:t>
          </a:r>
          <a:r>
            <a:rPr kumimoji="1" lang="en-US" altLang="ja-JP" sz="1100"/>
            <a:t>TEL 092-781-5330 </a:t>
          </a:r>
        </a:p>
      </xdr:txBody>
    </xdr:sp>
    <xdr:clientData/>
  </xdr:twoCellAnchor>
  <xdr:twoCellAnchor>
    <xdr:from>
      <xdr:col>23</xdr:col>
      <xdr:colOff>304800</xdr:colOff>
      <xdr:row>0</xdr:row>
      <xdr:rowOff>95250</xdr:rowOff>
    </xdr:from>
    <xdr:to>
      <xdr:col>32</xdr:col>
      <xdr:colOff>9525</xdr:colOff>
      <xdr:row>1</xdr:row>
      <xdr:rowOff>228600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874EA45-ED1A-41DF-8298-F6E5D419ED35}"/>
            </a:ext>
          </a:extLst>
        </xdr:cNvPr>
        <xdr:cNvSpPr/>
      </xdr:nvSpPr>
      <xdr:spPr>
        <a:xfrm>
          <a:off x="6657975" y="95250"/>
          <a:ext cx="1733550" cy="323850"/>
        </a:xfrm>
        <a:prstGeom prst="wedgeRoundRectCallout">
          <a:avLst>
            <a:gd name="adj1" fmla="val 80028"/>
            <a:gd name="adj2" fmla="val -25491"/>
            <a:gd name="adj3" fmla="val 16667"/>
          </a:avLst>
        </a:prstGeom>
        <a:solidFill>
          <a:srgbClr val="FFFF00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日付を入力してください</a:t>
          </a:r>
          <a:endParaRPr kumimoji="1" lang="en-US" altLang="ja-JP" sz="1100" b="1"/>
        </a:p>
      </xdr:txBody>
    </xdr:sp>
    <xdr:clientData fPrintsWithSheet="0"/>
  </xdr:twoCellAnchor>
  <xdr:oneCellAnchor>
    <xdr:from>
      <xdr:col>27</xdr:col>
      <xdr:colOff>43355</xdr:colOff>
      <xdr:row>2</xdr:row>
      <xdr:rowOff>201996</xdr:rowOff>
    </xdr:from>
    <xdr:ext cx="1666876" cy="39517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82FA461-022D-4304-A0FE-CA74356174E9}"/>
            </a:ext>
          </a:extLst>
        </xdr:cNvPr>
        <xdr:cNvSpPr txBox="1"/>
      </xdr:nvSpPr>
      <xdr:spPr>
        <a:xfrm>
          <a:off x="7196630" y="640146"/>
          <a:ext cx="1666876" cy="395173"/>
        </a:xfrm>
        <a:prstGeom prst="rect">
          <a:avLst/>
        </a:prstGeom>
        <a:solidFill>
          <a:srgbClr val="FFFFCC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注文書の発行がある場合は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参照して下さい（数字４桁）↓</a:t>
          </a:r>
        </a:p>
      </xdr:txBody>
    </xdr:sp>
    <xdr:clientData/>
  </xdr:oneCellAnchor>
  <xdr:oneCellAnchor>
    <xdr:from>
      <xdr:col>0</xdr:col>
      <xdr:colOff>0</xdr:colOff>
      <xdr:row>23</xdr:row>
      <xdr:rowOff>100505</xdr:rowOff>
    </xdr:from>
    <xdr:ext cx="5095875" cy="85683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2AC9C0E-30A5-405C-AB67-4A342A34B469}"/>
            </a:ext>
          </a:extLst>
        </xdr:cNvPr>
        <xdr:cNvSpPr txBox="1"/>
      </xdr:nvSpPr>
      <xdr:spPr>
        <a:xfrm>
          <a:off x="0" y="4424855"/>
          <a:ext cx="5095875" cy="856838"/>
        </a:xfrm>
        <a:prstGeom prst="rect">
          <a:avLst/>
        </a:prstGeom>
        <a:solidFill>
          <a:srgbClr val="FFFFCC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工事内容または品名を入力し、詳細については内訳書または作業日報を添付して下さい</a:t>
          </a: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立替経費等（交通費や消耗品等）は、合計した税込金額から税抜金額を算出して入力して下さい</a:t>
          </a: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軽減税率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8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％や非課税を含む場合は、別々に税抜金額を計算し、正しい税率を選択して下さい</a:t>
          </a: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（その場合、具体的な品名を入力し、領収書等の確認書類を添付して下さい）</a:t>
          </a:r>
        </a:p>
      </xdr:txBody>
    </xdr:sp>
    <xdr:clientData/>
  </xdr:oneCellAnchor>
  <xdr:oneCellAnchor>
    <xdr:from>
      <xdr:col>7</xdr:col>
      <xdr:colOff>35801</xdr:colOff>
      <xdr:row>5</xdr:row>
      <xdr:rowOff>62734</xdr:rowOff>
    </xdr:from>
    <xdr:ext cx="1724026" cy="39517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30D08A7-EC99-4829-9047-13305A14A2F9}"/>
            </a:ext>
          </a:extLst>
        </xdr:cNvPr>
        <xdr:cNvSpPr txBox="1"/>
      </xdr:nvSpPr>
      <xdr:spPr>
        <a:xfrm>
          <a:off x="1969376" y="1462909"/>
          <a:ext cx="1724026" cy="395173"/>
        </a:xfrm>
        <a:prstGeom prst="rect">
          <a:avLst/>
        </a:prstGeom>
        <a:solidFill>
          <a:srgbClr val="FFFFCC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注文書の発行がある場合は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注文書№を参照して下さい</a:t>
          </a:r>
        </a:p>
      </xdr:txBody>
    </xdr:sp>
    <xdr:clientData/>
  </xdr:oneCellAnchor>
  <xdr:twoCellAnchor>
    <xdr:from>
      <xdr:col>7</xdr:col>
      <xdr:colOff>54851</xdr:colOff>
      <xdr:row>1</xdr:row>
      <xdr:rowOff>57150</xdr:rowOff>
    </xdr:from>
    <xdr:to>
      <xdr:col>13</xdr:col>
      <xdr:colOff>52880</xdr:colOff>
      <xdr:row>3</xdr:row>
      <xdr:rowOff>59778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FA53D6D8-3A71-4FBB-8513-DC492D01ABAE}"/>
            </a:ext>
          </a:extLst>
        </xdr:cNvPr>
        <xdr:cNvSpPr/>
      </xdr:nvSpPr>
      <xdr:spPr>
        <a:xfrm>
          <a:off x="1988426" y="247650"/>
          <a:ext cx="1655379" cy="650328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noProof="0">
              <a:solidFill>
                <a:schemeClr val="lt1"/>
              </a:solidFill>
              <a:latin typeface="+mn-lt"/>
              <a:ea typeface="+mn-ea"/>
              <a:cs typeface="+mn-cs"/>
            </a:rPr>
            <a:t>入 力 例</a:t>
          </a:r>
        </a:p>
      </xdr:txBody>
    </xdr:sp>
    <xdr:clientData/>
  </xdr:twoCellAnchor>
  <xdr:twoCellAnchor>
    <xdr:from>
      <xdr:col>5</xdr:col>
      <xdr:colOff>142875</xdr:colOff>
      <xdr:row>6</xdr:row>
      <xdr:rowOff>171450</xdr:rowOff>
    </xdr:from>
    <xdr:to>
      <xdr:col>7</xdr:col>
      <xdr:colOff>37443</xdr:colOff>
      <xdr:row>8</xdr:row>
      <xdr:rowOff>14382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C314B7C3-FAFD-46C2-AACC-637E1884B842}"/>
            </a:ext>
          </a:extLst>
        </xdr:cNvPr>
        <xdr:cNvCxnSpPr/>
      </xdr:nvCxnSpPr>
      <xdr:spPr>
        <a:xfrm flipH="1">
          <a:off x="1524000" y="1695450"/>
          <a:ext cx="447018" cy="214407"/>
        </a:xfrm>
        <a:prstGeom prst="straightConnector1">
          <a:avLst/>
        </a:prstGeom>
        <a:ln>
          <a:headEnd type="none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24DD0-7ED9-4B98-A00D-2872324FF455}">
  <sheetPr>
    <tabColor rgb="FFFFFF00"/>
    <pageSetUpPr fitToPage="1"/>
  </sheetPr>
  <dimension ref="A1:BO63"/>
  <sheetViews>
    <sheetView showGridLines="0" showZeros="0" tabSelected="1" view="pageBreakPreview" zoomScaleNormal="100" zoomScaleSheetLayoutView="100" workbookViewId="0">
      <selection activeCell="AJ2" sqref="AJ2"/>
    </sheetView>
  </sheetViews>
  <sheetFormatPr defaultColWidth="9" defaultRowHeight="15.75" x14ac:dyDescent="0.15"/>
  <cols>
    <col min="1" max="18" width="3.625" style="1" customWidth="1"/>
    <col min="19" max="19" width="2.625" style="1" customWidth="1"/>
    <col min="20" max="20" width="1.625" style="1" customWidth="1"/>
    <col min="21" max="21" width="3.625" style="1" customWidth="1"/>
    <col min="22" max="23" width="5.625" style="1" customWidth="1"/>
    <col min="24" max="24" width="3.625" style="1" customWidth="1"/>
    <col min="25" max="26" width="1.625" style="1" customWidth="1"/>
    <col min="27" max="29" width="2.625" style="1" customWidth="1"/>
    <col min="30" max="41" width="3.625" style="1" customWidth="1"/>
    <col min="42" max="42" width="4.25" style="1" customWidth="1"/>
    <col min="43" max="43" width="12.75" style="1" hidden="1" customWidth="1"/>
    <col min="44" max="44" width="12.125" style="1" hidden="1" customWidth="1"/>
    <col min="45" max="16384" width="9" style="1"/>
  </cols>
  <sheetData>
    <row r="1" spans="1:67" ht="15" customHeight="1" x14ac:dyDescent="0.15">
      <c r="A1" s="130" t="s">
        <v>38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BA1" s="117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</row>
    <row r="2" spans="1:67" ht="20.100000000000001" customHeight="1" x14ac:dyDescent="0.15">
      <c r="A2" s="132" t="s">
        <v>44</v>
      </c>
      <c r="B2" s="133"/>
      <c r="C2" s="133"/>
      <c r="D2" s="133"/>
      <c r="E2" s="134"/>
      <c r="F2" s="65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66"/>
      <c r="U2" s="67"/>
      <c r="V2" s="67"/>
      <c r="W2" s="67"/>
      <c r="X2" s="67"/>
      <c r="Y2" s="67"/>
      <c r="Z2" s="67"/>
      <c r="AA2" s="67"/>
      <c r="AB2" s="67"/>
      <c r="AC2" s="67"/>
      <c r="AD2" s="66"/>
      <c r="AE2" s="66"/>
      <c r="AF2" s="66"/>
      <c r="AG2" s="66"/>
      <c r="AH2" s="68"/>
      <c r="AI2" s="66">
        <v>20</v>
      </c>
      <c r="AJ2" s="114"/>
      <c r="AK2" s="66" t="s">
        <v>87</v>
      </c>
      <c r="AL2" s="114"/>
      <c r="AM2" s="66" t="s">
        <v>64</v>
      </c>
      <c r="AN2" s="114"/>
      <c r="AO2" s="66" t="s">
        <v>85</v>
      </c>
      <c r="AQ2" s="1">
        <f>IF(AND(F15="",F17=""),3,IF(F15=F17,1,2))</f>
        <v>3</v>
      </c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</row>
    <row r="3" spans="1:67" s="2" customFormat="1" ht="32.1" customHeight="1" x14ac:dyDescent="0.15">
      <c r="A3" s="135" t="s">
        <v>71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Q3" s="129" t="str">
        <f>IF(AND(AJ2&lt;&gt;0,AL2&lt;&gt;0,AN2&lt;&gt;0),DATE(2000+AJ2,AL2,AN2),"日付入力確認")</f>
        <v>日付入力確認</v>
      </c>
      <c r="AR3" s="59"/>
    </row>
    <row r="4" spans="1:67" ht="20.100000000000001" customHeight="1" x14ac:dyDescent="0.15">
      <c r="A4" s="136" t="str">
        <f>IF(AQ2=1,"（兼　工事完成通知書）","")</f>
        <v/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Q4" s="128" t="e">
        <f>EOMONTH(AQ3,1)</f>
        <v>#VALUE!</v>
      </c>
      <c r="AR4" s="62"/>
    </row>
    <row r="5" spans="1:67" ht="24.95" customHeight="1" x14ac:dyDescent="0.15">
      <c r="A5" s="69" t="s">
        <v>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6"/>
      <c r="U5" s="69"/>
      <c r="V5" s="69"/>
      <c r="W5" s="69"/>
      <c r="X5" s="69"/>
      <c r="Y5" s="69"/>
      <c r="Z5" s="137" t="s">
        <v>29</v>
      </c>
      <c r="AA5" s="138"/>
      <c r="AB5" s="138"/>
      <c r="AC5" s="138"/>
      <c r="AD5" s="139"/>
      <c r="AE5" s="140"/>
      <c r="AF5" s="141"/>
      <c r="AG5" s="141"/>
      <c r="AH5" s="142"/>
      <c r="AI5" s="70"/>
      <c r="AJ5" s="71"/>
      <c r="AK5" s="71"/>
      <c r="AL5" s="71"/>
      <c r="AM5" s="71"/>
      <c r="AN5" s="71"/>
      <c r="AO5" s="71"/>
      <c r="AQ5" s="124"/>
    </row>
    <row r="6" spans="1:67" ht="9.9499999999999993" customHeight="1" x14ac:dyDescent="0.1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72"/>
      <c r="AA6" s="73"/>
      <c r="AB6" s="73"/>
      <c r="AC6" s="73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5"/>
      <c r="AQ6" s="124"/>
    </row>
    <row r="7" spans="1:67" ht="24.95" customHeight="1" x14ac:dyDescent="0.15">
      <c r="A7" s="66"/>
      <c r="B7" s="76" t="s">
        <v>2</v>
      </c>
      <c r="C7" s="66"/>
      <c r="D7" s="66"/>
      <c r="E7" s="66"/>
      <c r="F7" s="66"/>
      <c r="G7" s="66"/>
      <c r="H7" s="66"/>
      <c r="I7" s="66"/>
      <c r="J7" s="66"/>
      <c r="K7" s="66"/>
      <c r="L7" s="69"/>
      <c r="M7" s="69"/>
      <c r="N7" s="69"/>
      <c r="O7" s="69"/>
      <c r="P7" s="69"/>
      <c r="Q7" s="69"/>
      <c r="R7" s="69"/>
      <c r="S7" s="69"/>
      <c r="T7" s="66"/>
      <c r="U7" s="66"/>
      <c r="V7" s="66"/>
      <c r="W7" s="66"/>
      <c r="X7" s="66"/>
      <c r="Y7" s="66"/>
      <c r="Z7" s="77"/>
      <c r="AA7" s="78" t="s">
        <v>80</v>
      </c>
      <c r="AB7" s="78"/>
      <c r="AC7" s="78"/>
      <c r="AD7" s="79" t="s">
        <v>81</v>
      </c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80"/>
    </row>
    <row r="8" spans="1:67" ht="5.0999999999999996" customHeight="1" x14ac:dyDescent="0.15">
      <c r="A8" s="6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77"/>
      <c r="AA8" s="78"/>
      <c r="AB8" s="78"/>
      <c r="AC8" s="78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81"/>
    </row>
    <row r="9" spans="1:67" ht="24.95" customHeight="1" x14ac:dyDescent="0.15">
      <c r="A9" s="157" t="s">
        <v>105</v>
      </c>
      <c r="B9" s="158"/>
      <c r="C9" s="158"/>
      <c r="D9" s="158"/>
      <c r="E9" s="159"/>
      <c r="F9" s="160"/>
      <c r="G9" s="161"/>
      <c r="H9" s="161"/>
      <c r="I9" s="161"/>
      <c r="J9" s="161"/>
      <c r="K9" s="82" t="s">
        <v>26</v>
      </c>
      <c r="L9" s="160"/>
      <c r="M9" s="162"/>
      <c r="N9" s="143" t="s">
        <v>28</v>
      </c>
      <c r="O9" s="144"/>
      <c r="P9" s="163"/>
      <c r="Q9" s="163"/>
      <c r="R9" s="83" t="s">
        <v>27</v>
      </c>
      <c r="S9" s="83"/>
      <c r="T9" s="66"/>
      <c r="U9" s="66"/>
      <c r="V9" s="66"/>
      <c r="W9" s="66"/>
      <c r="X9" s="66"/>
      <c r="Y9" s="66"/>
      <c r="Z9" s="84"/>
      <c r="AA9" s="152" t="s">
        <v>41</v>
      </c>
      <c r="AB9" s="152"/>
      <c r="AC9" s="66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80"/>
    </row>
    <row r="10" spans="1:67" ht="24.95" customHeight="1" x14ac:dyDescent="0.15">
      <c r="A10" s="137" t="s">
        <v>17</v>
      </c>
      <c r="B10" s="138"/>
      <c r="C10" s="138"/>
      <c r="D10" s="138"/>
      <c r="E10" s="139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8"/>
      <c r="T10" s="66"/>
      <c r="U10" s="66"/>
      <c r="V10" s="66"/>
      <c r="W10" s="66"/>
      <c r="X10" s="66"/>
      <c r="Y10" s="66"/>
      <c r="Z10" s="84"/>
      <c r="AA10" s="152" t="s">
        <v>39</v>
      </c>
      <c r="AB10" s="152"/>
      <c r="AC10" s="66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85" t="s">
        <v>42</v>
      </c>
      <c r="AQ10" s="127"/>
    </row>
    <row r="11" spans="1:67" ht="24.95" customHeight="1" x14ac:dyDescent="0.15">
      <c r="A11" s="143"/>
      <c r="B11" s="144"/>
      <c r="C11" s="144"/>
      <c r="D11" s="144"/>
      <c r="E11" s="145"/>
      <c r="F11" s="149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1"/>
      <c r="T11" s="66"/>
      <c r="U11" s="66"/>
      <c r="V11" s="66"/>
      <c r="W11" s="66"/>
      <c r="X11" s="66"/>
      <c r="Y11" s="66"/>
      <c r="Z11" s="86"/>
      <c r="AA11" s="154" t="s">
        <v>40</v>
      </c>
      <c r="AB11" s="154"/>
      <c r="AC11" s="87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88"/>
    </row>
    <row r="12" spans="1:67" ht="9.9499999999999993" customHeight="1" x14ac:dyDescent="0.15">
      <c r="A12" s="89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</row>
    <row r="13" spans="1:67" ht="15" customHeight="1" x14ac:dyDescent="0.2">
      <c r="A13" s="137" t="s">
        <v>14</v>
      </c>
      <c r="B13" s="138"/>
      <c r="C13" s="138"/>
      <c r="D13" s="138"/>
      <c r="E13" s="139"/>
      <c r="F13" s="165" t="s">
        <v>15</v>
      </c>
      <c r="G13" s="166"/>
      <c r="H13" s="166"/>
      <c r="I13" s="166"/>
      <c r="J13" s="167"/>
      <c r="K13" s="165" t="s">
        <v>9</v>
      </c>
      <c r="L13" s="166"/>
      <c r="M13" s="166"/>
      <c r="N13" s="167"/>
      <c r="O13" s="165" t="s">
        <v>16</v>
      </c>
      <c r="P13" s="166"/>
      <c r="Q13" s="166"/>
      <c r="R13" s="166"/>
      <c r="S13" s="167"/>
      <c r="T13" s="66"/>
      <c r="U13" s="66"/>
      <c r="V13" s="171"/>
      <c r="W13" s="171"/>
      <c r="X13" s="66"/>
      <c r="Y13" s="66"/>
      <c r="Z13" s="172"/>
      <c r="AA13" s="172"/>
      <c r="AB13" s="172"/>
      <c r="AC13" s="172"/>
      <c r="AD13" s="178"/>
      <c r="AE13" s="178"/>
      <c r="AF13" s="178"/>
      <c r="AG13" s="178"/>
      <c r="AH13" s="178"/>
      <c r="AI13" s="178"/>
      <c r="AJ13" s="178"/>
      <c r="AK13" s="178"/>
      <c r="AL13" s="178"/>
      <c r="AM13" s="90"/>
      <c r="AN13" s="90"/>
      <c r="AO13" s="90"/>
      <c r="AQ13" s="124" t="s">
        <v>111</v>
      </c>
    </row>
    <row r="14" spans="1:67" ht="15" customHeight="1" x14ac:dyDescent="0.15">
      <c r="A14" s="143"/>
      <c r="B14" s="144"/>
      <c r="C14" s="144"/>
      <c r="D14" s="144"/>
      <c r="E14" s="145"/>
      <c r="F14" s="168"/>
      <c r="G14" s="169"/>
      <c r="H14" s="169"/>
      <c r="I14" s="169"/>
      <c r="J14" s="170"/>
      <c r="K14" s="205">
        <v>0.1</v>
      </c>
      <c r="L14" s="206"/>
      <c r="M14" s="206"/>
      <c r="N14" s="207"/>
      <c r="O14" s="168"/>
      <c r="P14" s="169"/>
      <c r="Q14" s="169"/>
      <c r="R14" s="169"/>
      <c r="S14" s="170"/>
      <c r="T14" s="66"/>
      <c r="U14" s="66"/>
      <c r="V14" s="152"/>
      <c r="W14" s="152"/>
      <c r="X14" s="66"/>
      <c r="Y14" s="66"/>
      <c r="Z14" s="172"/>
      <c r="AA14" s="172"/>
      <c r="AB14" s="172"/>
      <c r="AC14" s="172"/>
      <c r="AD14" s="178"/>
      <c r="AE14" s="178"/>
      <c r="AF14" s="178"/>
      <c r="AG14" s="178"/>
      <c r="AH14" s="178"/>
      <c r="AI14" s="178"/>
      <c r="AJ14" s="178"/>
      <c r="AK14" s="178"/>
      <c r="AL14" s="178"/>
      <c r="AM14" s="90"/>
      <c r="AN14" s="90"/>
      <c r="AO14" s="90"/>
      <c r="AQ14" s="124" t="s">
        <v>114</v>
      </c>
    </row>
    <row r="15" spans="1:67" ht="15" customHeight="1" x14ac:dyDescent="0.15">
      <c r="A15" s="180" t="s">
        <v>4</v>
      </c>
      <c r="B15" s="182" t="s">
        <v>3</v>
      </c>
      <c r="C15" s="182"/>
      <c r="D15" s="182"/>
      <c r="E15" s="183"/>
      <c r="F15" s="199"/>
      <c r="G15" s="200"/>
      <c r="H15" s="200"/>
      <c r="I15" s="200"/>
      <c r="J15" s="201"/>
      <c r="K15" s="190">
        <f>ROUND(F15*$K$14,0)</f>
        <v>0</v>
      </c>
      <c r="L15" s="191"/>
      <c r="M15" s="191"/>
      <c r="N15" s="192"/>
      <c r="O15" s="190">
        <f>F15+K15</f>
        <v>0</v>
      </c>
      <c r="P15" s="191"/>
      <c r="Q15" s="191"/>
      <c r="R15" s="191"/>
      <c r="S15" s="192"/>
      <c r="T15" s="66"/>
      <c r="U15" s="66"/>
      <c r="V15" s="66"/>
      <c r="W15" s="66"/>
      <c r="X15" s="66"/>
      <c r="Y15" s="66"/>
      <c r="Z15" s="172"/>
      <c r="AA15" s="172"/>
      <c r="AB15" s="172"/>
      <c r="AC15" s="172"/>
      <c r="AD15" s="178"/>
      <c r="AE15" s="178"/>
      <c r="AF15" s="178"/>
      <c r="AG15" s="178"/>
      <c r="AH15" s="178"/>
      <c r="AI15" s="179"/>
      <c r="AJ15" s="179"/>
      <c r="AK15" s="179"/>
      <c r="AL15" s="179"/>
      <c r="AM15" s="179"/>
      <c r="AN15" s="90"/>
      <c r="AO15" s="90"/>
      <c r="AQ15" s="124" t="s">
        <v>115</v>
      </c>
    </row>
    <row r="16" spans="1:67" ht="15" customHeight="1" x14ac:dyDescent="0.15">
      <c r="A16" s="181"/>
      <c r="B16" s="197"/>
      <c r="C16" s="197"/>
      <c r="D16" s="197"/>
      <c r="E16" s="198"/>
      <c r="F16" s="202"/>
      <c r="G16" s="203"/>
      <c r="H16" s="203"/>
      <c r="I16" s="203"/>
      <c r="J16" s="204"/>
      <c r="K16" s="193"/>
      <c r="L16" s="194"/>
      <c r="M16" s="194"/>
      <c r="N16" s="195"/>
      <c r="O16" s="193"/>
      <c r="P16" s="194"/>
      <c r="Q16" s="194"/>
      <c r="R16" s="194"/>
      <c r="S16" s="195"/>
      <c r="T16" s="66"/>
      <c r="U16" s="66"/>
      <c r="V16" s="66"/>
      <c r="W16" s="66"/>
      <c r="X16" s="66"/>
      <c r="Y16" s="66"/>
      <c r="Z16" s="172"/>
      <c r="AA16" s="172"/>
      <c r="AB16" s="172"/>
      <c r="AC16" s="172"/>
      <c r="AD16" s="178"/>
      <c r="AE16" s="178"/>
      <c r="AF16" s="178"/>
      <c r="AG16" s="178"/>
      <c r="AH16" s="178"/>
      <c r="AI16" s="179"/>
      <c r="AJ16" s="179"/>
      <c r="AK16" s="179"/>
      <c r="AL16" s="179"/>
      <c r="AM16" s="179"/>
      <c r="AN16" s="90"/>
      <c r="AO16" s="90"/>
    </row>
    <row r="17" spans="1:41" ht="15" customHeight="1" x14ac:dyDescent="0.15">
      <c r="A17" s="180" t="s">
        <v>5</v>
      </c>
      <c r="B17" s="182" t="s">
        <v>8</v>
      </c>
      <c r="C17" s="182"/>
      <c r="D17" s="182"/>
      <c r="E17" s="183"/>
      <c r="F17" s="184"/>
      <c r="G17" s="185"/>
      <c r="H17" s="185"/>
      <c r="I17" s="185"/>
      <c r="J17" s="186"/>
      <c r="K17" s="190">
        <f>ROUND(F17*$K$14,0)</f>
        <v>0</v>
      </c>
      <c r="L17" s="191"/>
      <c r="M17" s="191"/>
      <c r="N17" s="192"/>
      <c r="O17" s="190">
        <f>F17+K17</f>
        <v>0</v>
      </c>
      <c r="P17" s="191"/>
      <c r="Q17" s="191"/>
      <c r="R17" s="191"/>
      <c r="S17" s="192"/>
      <c r="T17" s="66"/>
      <c r="U17" s="66"/>
      <c r="V17" s="66"/>
      <c r="W17" s="66"/>
      <c r="X17" s="66"/>
      <c r="Y17" s="66"/>
      <c r="Z17" s="172"/>
      <c r="AA17" s="172"/>
      <c r="AB17" s="172"/>
      <c r="AC17" s="172"/>
      <c r="AD17" s="178"/>
      <c r="AE17" s="178"/>
      <c r="AF17" s="178"/>
      <c r="AG17" s="178"/>
      <c r="AH17" s="90"/>
      <c r="AI17" s="196"/>
      <c r="AJ17" s="196"/>
      <c r="AK17" s="196"/>
      <c r="AL17" s="196"/>
      <c r="AM17" s="196"/>
      <c r="AN17" s="196"/>
      <c r="AO17" s="90"/>
    </row>
    <row r="18" spans="1:41" ht="15" customHeight="1" x14ac:dyDescent="0.15">
      <c r="A18" s="181"/>
      <c r="B18" s="91" t="s">
        <v>10</v>
      </c>
      <c r="C18" s="209">
        <f>IF(AND(F15&lt;&gt;0,F17&lt;&gt;0),F17/F15*100,0)</f>
        <v>0</v>
      </c>
      <c r="D18" s="209"/>
      <c r="E18" s="92" t="s">
        <v>11</v>
      </c>
      <c r="F18" s="187"/>
      <c r="G18" s="188"/>
      <c r="H18" s="188"/>
      <c r="I18" s="188"/>
      <c r="J18" s="189"/>
      <c r="K18" s="193"/>
      <c r="L18" s="194"/>
      <c r="M18" s="194"/>
      <c r="N18" s="195"/>
      <c r="O18" s="193"/>
      <c r="P18" s="194"/>
      <c r="Q18" s="194"/>
      <c r="R18" s="194"/>
      <c r="S18" s="195"/>
      <c r="T18" s="66"/>
      <c r="U18" s="66"/>
      <c r="V18" s="66"/>
      <c r="W18" s="66"/>
      <c r="X18" s="66"/>
      <c r="Y18" s="66"/>
      <c r="Z18" s="172"/>
      <c r="AA18" s="172"/>
      <c r="AB18" s="172"/>
      <c r="AC18" s="172"/>
      <c r="AD18" s="178"/>
      <c r="AE18" s="178"/>
      <c r="AF18" s="178"/>
      <c r="AG18" s="178"/>
      <c r="AH18" s="90"/>
      <c r="AI18" s="196"/>
      <c r="AJ18" s="196"/>
      <c r="AK18" s="196"/>
      <c r="AL18" s="196"/>
      <c r="AM18" s="196"/>
      <c r="AN18" s="196"/>
      <c r="AO18" s="90"/>
    </row>
    <row r="19" spans="1:41" ht="15" customHeight="1" x14ac:dyDescent="0.15">
      <c r="A19" s="180" t="s">
        <v>6</v>
      </c>
      <c r="B19" s="182" t="s">
        <v>12</v>
      </c>
      <c r="C19" s="182"/>
      <c r="D19" s="182"/>
      <c r="E19" s="183"/>
      <c r="F19" s="211"/>
      <c r="G19" s="212"/>
      <c r="H19" s="212"/>
      <c r="I19" s="212"/>
      <c r="J19" s="213"/>
      <c r="K19" s="190">
        <f>ROUND(F19*$K$14,0)</f>
        <v>0</v>
      </c>
      <c r="L19" s="191"/>
      <c r="M19" s="191"/>
      <c r="N19" s="192"/>
      <c r="O19" s="190">
        <f>F19+K19</f>
        <v>0</v>
      </c>
      <c r="P19" s="191"/>
      <c r="Q19" s="191"/>
      <c r="R19" s="191"/>
      <c r="S19" s="192"/>
      <c r="T19" s="66"/>
      <c r="U19" s="66"/>
      <c r="V19" s="66"/>
      <c r="W19" s="66"/>
      <c r="X19" s="66"/>
      <c r="Y19" s="66"/>
      <c r="Z19" s="172"/>
      <c r="AA19" s="172"/>
      <c r="AB19" s="172"/>
      <c r="AC19" s="172"/>
      <c r="AD19" s="172"/>
      <c r="AE19" s="172"/>
      <c r="AF19" s="90"/>
      <c r="AG19" s="90"/>
      <c r="AH19" s="172"/>
      <c r="AI19" s="172"/>
      <c r="AJ19" s="172"/>
      <c r="AK19" s="90"/>
      <c r="AL19" s="90"/>
      <c r="AM19" s="172"/>
      <c r="AN19" s="93"/>
      <c r="AO19" s="90"/>
    </row>
    <row r="20" spans="1:41" ht="15" customHeight="1" thickBot="1" x14ac:dyDescent="0.2">
      <c r="A20" s="210"/>
      <c r="B20" s="172" t="s">
        <v>13</v>
      </c>
      <c r="C20" s="172"/>
      <c r="D20" s="172"/>
      <c r="E20" s="208"/>
      <c r="F20" s="214"/>
      <c r="G20" s="215"/>
      <c r="H20" s="215"/>
      <c r="I20" s="215"/>
      <c r="J20" s="216"/>
      <c r="K20" s="217"/>
      <c r="L20" s="218"/>
      <c r="M20" s="218"/>
      <c r="N20" s="219"/>
      <c r="O20" s="217"/>
      <c r="P20" s="218"/>
      <c r="Q20" s="218"/>
      <c r="R20" s="218"/>
      <c r="S20" s="219"/>
      <c r="T20" s="66"/>
      <c r="U20" s="66"/>
      <c r="V20" s="66"/>
      <c r="W20" s="66"/>
      <c r="X20" s="66"/>
      <c r="Y20" s="66"/>
      <c r="Z20" s="172"/>
      <c r="AA20" s="172"/>
      <c r="AB20" s="172"/>
      <c r="AC20" s="172"/>
      <c r="AD20" s="172"/>
      <c r="AE20" s="172"/>
      <c r="AF20" s="90"/>
      <c r="AG20" s="90"/>
      <c r="AH20" s="172"/>
      <c r="AI20" s="172"/>
      <c r="AJ20" s="172"/>
      <c r="AK20" s="90"/>
      <c r="AL20" s="90"/>
      <c r="AM20" s="172"/>
      <c r="AN20" s="93"/>
      <c r="AO20" s="90"/>
    </row>
    <row r="21" spans="1:41" ht="15" customHeight="1" x14ac:dyDescent="0.15">
      <c r="A21" s="221" t="s">
        <v>7</v>
      </c>
      <c r="B21" s="223" t="s">
        <v>104</v>
      </c>
      <c r="C21" s="223"/>
      <c r="D21" s="223"/>
      <c r="E21" s="224"/>
      <c r="F21" s="227">
        <f>F17-F19</f>
        <v>0</v>
      </c>
      <c r="G21" s="228"/>
      <c r="H21" s="228"/>
      <c r="I21" s="228"/>
      <c r="J21" s="229"/>
      <c r="K21" s="227">
        <f>ROUND(F21*$K$14,0)</f>
        <v>0</v>
      </c>
      <c r="L21" s="228"/>
      <c r="M21" s="228"/>
      <c r="N21" s="229"/>
      <c r="O21" s="227">
        <f>F21+K21</f>
        <v>0</v>
      </c>
      <c r="P21" s="228"/>
      <c r="Q21" s="228"/>
      <c r="R21" s="228"/>
      <c r="S21" s="233"/>
      <c r="T21" s="66"/>
      <c r="U21" s="66"/>
      <c r="V21" s="66"/>
      <c r="W21" s="66"/>
      <c r="X21" s="66"/>
      <c r="Y21" s="66"/>
      <c r="Z21" s="172"/>
      <c r="AA21" s="172"/>
      <c r="AB21" s="172"/>
      <c r="AC21" s="172"/>
      <c r="AD21" s="172"/>
      <c r="AE21" s="172"/>
      <c r="AF21" s="220"/>
      <c r="AG21" s="220"/>
      <c r="AH21" s="220"/>
      <c r="AI21" s="172"/>
      <c r="AJ21" s="172"/>
      <c r="AK21" s="90"/>
      <c r="AL21" s="90"/>
      <c r="AM21" s="90"/>
      <c r="AN21" s="90"/>
      <c r="AO21" s="90"/>
    </row>
    <row r="22" spans="1:41" ht="15" customHeight="1" thickBot="1" x14ac:dyDescent="0.2">
      <c r="A22" s="222"/>
      <c r="B22" s="225"/>
      <c r="C22" s="225"/>
      <c r="D22" s="225"/>
      <c r="E22" s="226"/>
      <c r="F22" s="230"/>
      <c r="G22" s="231"/>
      <c r="H22" s="231"/>
      <c r="I22" s="231"/>
      <c r="J22" s="232"/>
      <c r="K22" s="230"/>
      <c r="L22" s="231"/>
      <c r="M22" s="231"/>
      <c r="N22" s="232"/>
      <c r="O22" s="230"/>
      <c r="P22" s="231"/>
      <c r="Q22" s="231"/>
      <c r="R22" s="231"/>
      <c r="S22" s="234"/>
      <c r="T22" s="66"/>
      <c r="U22" s="66"/>
      <c r="V22" s="66"/>
      <c r="W22" s="66"/>
      <c r="X22" s="66"/>
      <c r="Y22" s="66"/>
      <c r="Z22" s="172"/>
      <c r="AA22" s="172"/>
      <c r="AB22" s="172"/>
      <c r="AC22" s="172"/>
      <c r="AD22" s="172"/>
      <c r="AE22" s="172"/>
      <c r="AF22" s="220"/>
      <c r="AG22" s="220"/>
      <c r="AH22" s="220"/>
      <c r="AI22" s="172"/>
      <c r="AJ22" s="172"/>
      <c r="AK22" s="90"/>
      <c r="AL22" s="90"/>
      <c r="AM22" s="90"/>
      <c r="AN22" s="90"/>
      <c r="AO22" s="90"/>
    </row>
    <row r="23" spans="1:41" ht="15" customHeight="1" x14ac:dyDescent="0.15">
      <c r="A23" s="66"/>
      <c r="B23" s="115"/>
      <c r="C23" s="115"/>
      <c r="D23" s="115"/>
      <c r="E23" s="115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66"/>
      <c r="U23" s="94"/>
      <c r="V23" s="66"/>
      <c r="W23" s="66"/>
      <c r="X23" s="66"/>
      <c r="Y23" s="66"/>
      <c r="Z23" s="172"/>
      <c r="AA23" s="172"/>
      <c r="AB23" s="172"/>
      <c r="AC23" s="172"/>
      <c r="AD23" s="172"/>
      <c r="AE23" s="172"/>
      <c r="AF23" s="220"/>
      <c r="AG23" s="220"/>
      <c r="AH23" s="220"/>
      <c r="AI23" s="172"/>
      <c r="AJ23" s="172"/>
      <c r="AK23" s="90"/>
      <c r="AL23" s="90"/>
      <c r="AM23" s="90"/>
      <c r="AN23" s="90"/>
      <c r="AO23" s="90"/>
    </row>
    <row r="24" spans="1:41" ht="15" customHeight="1" x14ac:dyDescent="0.15">
      <c r="A24" s="235" t="str">
        <f>IF(OR($AQ$2=2,$AQ$2=3),"",IF(AND(K28="OK",K29="OK",K30="OK"),"","工事完成通知日・工事完成検査日・工事完成引渡申出日を入力してください"))</f>
        <v/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66"/>
      <c r="U24" s="66"/>
      <c r="V24" s="66"/>
      <c r="W24" s="66"/>
      <c r="X24" s="66"/>
      <c r="Y24" s="66"/>
      <c r="Z24" s="172"/>
      <c r="AA24" s="172"/>
      <c r="AB24" s="172"/>
      <c r="AC24" s="172"/>
      <c r="AD24" s="172"/>
      <c r="AE24" s="172"/>
      <c r="AF24" s="220"/>
      <c r="AG24" s="220"/>
      <c r="AH24" s="220"/>
      <c r="AI24" s="172"/>
      <c r="AJ24" s="172"/>
      <c r="AK24" s="90"/>
      <c r="AL24" s="90"/>
      <c r="AM24" s="90"/>
      <c r="AN24" s="90"/>
      <c r="AO24" s="90"/>
    </row>
    <row r="25" spans="1:41" ht="15" customHeight="1" x14ac:dyDescent="0.15">
      <c r="A25" s="235"/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66"/>
      <c r="U25" s="94"/>
      <c r="V25" s="66"/>
      <c r="W25" s="66"/>
      <c r="X25" s="66"/>
      <c r="Y25" s="66"/>
      <c r="Z25" s="172"/>
      <c r="AA25" s="172"/>
      <c r="AB25" s="172"/>
      <c r="AC25" s="172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</row>
    <row r="26" spans="1:41" ht="15" customHeight="1" x14ac:dyDescent="0.15">
      <c r="A26" s="235"/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66"/>
      <c r="U26" s="66"/>
      <c r="V26" s="66"/>
      <c r="W26" s="66"/>
      <c r="X26" s="66"/>
      <c r="Y26" s="66"/>
      <c r="Z26" s="172"/>
      <c r="AA26" s="172"/>
      <c r="AB26" s="172"/>
      <c r="AC26" s="172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</row>
    <row r="27" spans="1:41" ht="15" customHeight="1" x14ac:dyDescent="0.1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94"/>
      <c r="V27" s="66"/>
      <c r="W27" s="66"/>
      <c r="X27" s="66"/>
      <c r="Y27" s="66"/>
      <c r="Z27" s="172"/>
      <c r="AA27" s="172"/>
      <c r="AB27" s="172"/>
      <c r="AC27" s="172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</row>
    <row r="28" spans="1:41" ht="30.75" customHeight="1" x14ac:dyDescent="0.15">
      <c r="A28" s="238" t="str">
        <f>IF(AQ2=1,"【工事完成通知日】","")</f>
        <v/>
      </c>
      <c r="B28" s="238"/>
      <c r="C28" s="238"/>
      <c r="D28" s="238"/>
      <c r="E28" s="238"/>
      <c r="F28" s="239"/>
      <c r="G28" s="240"/>
      <c r="H28" s="240"/>
      <c r="I28" s="240"/>
      <c r="J28" s="240"/>
      <c r="K28" s="242" t="str">
        <f>IF(F28="","",IF(F28&lt;=AQ3,"OK",AQ13))</f>
        <v/>
      </c>
      <c r="L28" s="242"/>
      <c r="M28" s="242"/>
      <c r="N28" s="242"/>
      <c r="O28" s="242"/>
      <c r="P28" s="242"/>
      <c r="Q28" s="242"/>
      <c r="R28" s="242"/>
      <c r="S28" s="242"/>
      <c r="T28" s="242"/>
      <c r="U28" s="66"/>
      <c r="V28" s="66"/>
      <c r="W28" s="66"/>
      <c r="X28" s="66"/>
      <c r="Y28" s="66"/>
      <c r="Z28" s="172"/>
      <c r="AA28" s="172"/>
      <c r="AB28" s="172"/>
      <c r="AC28" s="172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</row>
    <row r="29" spans="1:41" ht="30.75" customHeight="1" x14ac:dyDescent="0.15">
      <c r="A29" s="238" t="str">
        <f>IF(AQ2=1,"【工事完成検査日】","")</f>
        <v/>
      </c>
      <c r="B29" s="238"/>
      <c r="C29" s="238"/>
      <c r="D29" s="238"/>
      <c r="E29" s="238"/>
      <c r="F29" s="239"/>
      <c r="G29" s="240"/>
      <c r="H29" s="240"/>
      <c r="I29" s="240"/>
      <c r="J29" s="240"/>
      <c r="K29" s="242" t="str">
        <f>IF(F29="","",IF(AND(F29&gt;=F28,F29&lt;=F28+20,F29&lt;=AQ3),"OK",AQ14))</f>
        <v/>
      </c>
      <c r="L29" s="242"/>
      <c r="M29" s="242"/>
      <c r="N29" s="242"/>
      <c r="O29" s="242"/>
      <c r="P29" s="242"/>
      <c r="Q29" s="242"/>
      <c r="R29" s="242"/>
      <c r="S29" s="242"/>
      <c r="T29" s="242"/>
      <c r="U29" s="126"/>
      <c r="V29" s="66"/>
      <c r="W29" s="66"/>
      <c r="X29" s="66"/>
      <c r="Y29" s="66"/>
      <c r="Z29" s="172"/>
      <c r="AA29" s="172"/>
      <c r="AB29" s="172"/>
      <c r="AC29" s="172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</row>
    <row r="30" spans="1:41" ht="30.75" customHeight="1" x14ac:dyDescent="0.15">
      <c r="A30" s="238" t="str">
        <f>IF(AQ2=1,"【工事完成引渡申出日】","")</f>
        <v/>
      </c>
      <c r="B30" s="238"/>
      <c r="C30" s="238"/>
      <c r="D30" s="238"/>
      <c r="E30" s="238"/>
      <c r="F30" s="239"/>
      <c r="G30" s="240"/>
      <c r="H30" s="240"/>
      <c r="I30" s="240"/>
      <c r="J30" s="240"/>
      <c r="K30" s="242" t="str">
        <f>IF($F$30="","",IF(AND($F$30&gt;=$F$29,$F$30&lt;=$AQ$3, $F$29&gt;=$F$28,$F$28&lt;=$AQ$3),"OK",AQ15))</f>
        <v/>
      </c>
      <c r="L30" s="242"/>
      <c r="M30" s="242"/>
      <c r="N30" s="242"/>
      <c r="O30" s="242"/>
      <c r="P30" s="242"/>
      <c r="Q30" s="242"/>
      <c r="R30" s="242"/>
      <c r="S30" s="242"/>
      <c r="T30" s="242"/>
      <c r="U30" s="120"/>
      <c r="V30" s="66"/>
      <c r="W30" s="66"/>
      <c r="X30" s="66"/>
      <c r="Y30" s="66"/>
      <c r="Z30" s="172"/>
      <c r="AA30" s="172"/>
      <c r="AB30" s="172"/>
      <c r="AC30" s="172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</row>
    <row r="31" spans="1:41" ht="15" customHeight="1" x14ac:dyDescent="0.15">
      <c r="A31" s="96"/>
      <c r="B31" s="96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66"/>
      <c r="U31" s="94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</row>
    <row r="32" spans="1:41" ht="15" customHeight="1" x14ac:dyDescent="0.15">
      <c r="A32" s="67"/>
      <c r="B32" s="67"/>
      <c r="C32" s="67"/>
      <c r="D32" s="67"/>
      <c r="E32" s="67"/>
      <c r="F32" s="67"/>
      <c r="G32" s="241" t="str">
        <f>IF(A24="工事完成通知日・工事完成検査日・工事完成引渡申出日を入力してください","※エラー：工事完成通知日・工事完成検査日・工事完成引渡申出日を正しく入力し、印刷してください","")</f>
        <v/>
      </c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67"/>
      <c r="AJ32" s="119" t="s">
        <v>88</v>
      </c>
      <c r="AK32" s="67"/>
      <c r="AL32" s="67"/>
      <c r="AM32" s="67"/>
      <c r="AN32" s="67"/>
      <c r="AO32" s="67"/>
    </row>
    <row r="33" spans="1:44" ht="20.100000000000001" customHeight="1" x14ac:dyDescent="0.15">
      <c r="A33" s="132" t="s">
        <v>44</v>
      </c>
      <c r="B33" s="133"/>
      <c r="C33" s="133"/>
      <c r="D33" s="133"/>
      <c r="E33" s="134"/>
      <c r="F33" s="65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66"/>
      <c r="AJ33" s="236" t="str">
        <f>AQ3</f>
        <v>日付入力確認</v>
      </c>
      <c r="AK33" s="236"/>
      <c r="AL33" s="236"/>
      <c r="AM33" s="236"/>
      <c r="AN33" s="236"/>
      <c r="AO33" s="236"/>
    </row>
    <row r="34" spans="1:44" s="2" customFormat="1" ht="32.1" customHeight="1" x14ac:dyDescent="0.15">
      <c r="A34" s="237" t="s">
        <v>0</v>
      </c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7"/>
      <c r="AM34" s="237"/>
      <c r="AN34" s="237"/>
      <c r="AO34" s="237"/>
      <c r="AQ34" s="61"/>
      <c r="AR34" s="59"/>
    </row>
    <row r="35" spans="1:44" ht="20.100000000000001" customHeight="1" x14ac:dyDescent="0.15">
      <c r="A35" s="136" t="str">
        <f>A4</f>
        <v/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R35" s="62"/>
    </row>
    <row r="36" spans="1:44" ht="24.95" customHeight="1" x14ac:dyDescent="0.15">
      <c r="A36" s="69" t="s">
        <v>1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6"/>
      <c r="U36" s="69"/>
      <c r="V36" s="69"/>
      <c r="W36" s="69"/>
      <c r="X36" s="69"/>
      <c r="Y36" s="69"/>
      <c r="Z36" s="137" t="s">
        <v>29</v>
      </c>
      <c r="AA36" s="138"/>
      <c r="AB36" s="138"/>
      <c r="AC36" s="138"/>
      <c r="AD36" s="139"/>
      <c r="AE36" s="243">
        <f>AE5</f>
        <v>0</v>
      </c>
      <c r="AF36" s="244"/>
      <c r="AG36" s="244"/>
      <c r="AH36" s="245"/>
      <c r="AI36" s="70"/>
      <c r="AJ36" s="71"/>
      <c r="AK36" s="71"/>
      <c r="AL36" s="71"/>
      <c r="AM36" s="71"/>
      <c r="AN36" s="71"/>
      <c r="AO36" s="71"/>
    </row>
    <row r="37" spans="1:44" ht="9.9499999999999993" customHeight="1" x14ac:dyDescent="0.1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72"/>
      <c r="AA37" s="73"/>
      <c r="AB37" s="73"/>
      <c r="AC37" s="73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5"/>
    </row>
    <row r="38" spans="1:44" ht="24.95" customHeight="1" x14ac:dyDescent="0.15">
      <c r="A38" s="66"/>
      <c r="B38" s="76" t="s">
        <v>2</v>
      </c>
      <c r="C38" s="66"/>
      <c r="D38" s="66"/>
      <c r="E38" s="66"/>
      <c r="F38" s="66"/>
      <c r="G38" s="66"/>
      <c r="H38" s="66"/>
      <c r="I38" s="66"/>
      <c r="J38" s="66"/>
      <c r="K38" s="66"/>
      <c r="L38" s="69"/>
      <c r="M38" s="69"/>
      <c r="N38" s="69"/>
      <c r="O38" s="69"/>
      <c r="P38" s="69"/>
      <c r="Q38" s="69"/>
      <c r="R38" s="69"/>
      <c r="S38" s="69"/>
      <c r="T38" s="66"/>
      <c r="U38" s="66"/>
      <c r="V38" s="66"/>
      <c r="W38" s="66"/>
      <c r="X38" s="66"/>
      <c r="Y38" s="66"/>
      <c r="Z38" s="77"/>
      <c r="AA38" s="78" t="s">
        <v>80</v>
      </c>
      <c r="AB38" s="78"/>
      <c r="AC38" s="78"/>
      <c r="AD38" s="79" t="s">
        <v>81</v>
      </c>
      <c r="AE38" s="246">
        <f>AE7</f>
        <v>0</v>
      </c>
      <c r="AF38" s="247"/>
      <c r="AG38" s="247"/>
      <c r="AH38" s="247"/>
      <c r="AI38" s="247"/>
      <c r="AJ38" s="247"/>
      <c r="AK38" s="247"/>
      <c r="AL38" s="247"/>
      <c r="AM38" s="247"/>
      <c r="AN38" s="247"/>
      <c r="AO38" s="80"/>
    </row>
    <row r="39" spans="1:44" ht="5.0999999999999996" customHeight="1" x14ac:dyDescent="0.15">
      <c r="A39" s="66"/>
      <c r="B39" s="7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77"/>
      <c r="AA39" s="78"/>
      <c r="AB39" s="78"/>
      <c r="AC39" s="78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81"/>
    </row>
    <row r="40" spans="1:44" ht="24.95" customHeight="1" x14ac:dyDescent="0.15">
      <c r="A40" s="157" t="s">
        <v>105</v>
      </c>
      <c r="B40" s="158"/>
      <c r="C40" s="158"/>
      <c r="D40" s="158"/>
      <c r="E40" s="159"/>
      <c r="F40" s="248" t="str">
        <f>IF(LEN(F9)&gt;7,REPLACE(F9,8,,"-"),IF(F9="","",F9))</f>
        <v/>
      </c>
      <c r="G40" s="249"/>
      <c r="H40" s="249"/>
      <c r="I40" s="249"/>
      <c r="J40" s="249"/>
      <c r="K40" s="82" t="s">
        <v>26</v>
      </c>
      <c r="L40" s="248">
        <f>L9</f>
        <v>0</v>
      </c>
      <c r="M40" s="250"/>
      <c r="N40" s="143" t="s">
        <v>28</v>
      </c>
      <c r="O40" s="144"/>
      <c r="P40" s="251">
        <f>P9</f>
        <v>0</v>
      </c>
      <c r="Q40" s="251"/>
      <c r="R40" s="83" t="s">
        <v>27</v>
      </c>
      <c r="S40" s="83"/>
      <c r="T40" s="66"/>
      <c r="U40" s="66"/>
      <c r="V40" s="66"/>
      <c r="W40" s="66"/>
      <c r="X40" s="66"/>
      <c r="Y40" s="66"/>
      <c r="Z40" s="84"/>
      <c r="AA40" s="152" t="s">
        <v>41</v>
      </c>
      <c r="AB40" s="152"/>
      <c r="AC40" s="66"/>
      <c r="AD40" s="253">
        <f>AD9</f>
        <v>0</v>
      </c>
      <c r="AE40" s="253"/>
      <c r="AF40" s="253"/>
      <c r="AG40" s="253"/>
      <c r="AH40" s="253"/>
      <c r="AI40" s="253"/>
      <c r="AJ40" s="253"/>
      <c r="AK40" s="253"/>
      <c r="AL40" s="253"/>
      <c r="AM40" s="253"/>
      <c r="AN40" s="253"/>
      <c r="AO40" s="80"/>
    </row>
    <row r="41" spans="1:44" ht="24.95" customHeight="1" x14ac:dyDescent="0.15">
      <c r="A41" s="137" t="s">
        <v>17</v>
      </c>
      <c r="B41" s="138"/>
      <c r="C41" s="138"/>
      <c r="D41" s="138"/>
      <c r="E41" s="139"/>
      <c r="F41" s="254">
        <f>F10</f>
        <v>0</v>
      </c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6"/>
      <c r="T41" s="66"/>
      <c r="U41" s="66"/>
      <c r="V41" s="66"/>
      <c r="W41" s="66"/>
      <c r="X41" s="66"/>
      <c r="Y41" s="66"/>
      <c r="Z41" s="84"/>
      <c r="AA41" s="152" t="s">
        <v>39</v>
      </c>
      <c r="AB41" s="152"/>
      <c r="AC41" s="66"/>
      <c r="AD41" s="253">
        <f>AD10</f>
        <v>0</v>
      </c>
      <c r="AE41" s="253"/>
      <c r="AF41" s="253"/>
      <c r="AG41" s="253"/>
      <c r="AH41" s="253"/>
      <c r="AI41" s="253"/>
      <c r="AJ41" s="253"/>
      <c r="AK41" s="253"/>
      <c r="AL41" s="253"/>
      <c r="AM41" s="253"/>
      <c r="AN41" s="253"/>
      <c r="AO41" s="85" t="s">
        <v>42</v>
      </c>
    </row>
    <row r="42" spans="1:44" ht="24.95" customHeight="1" x14ac:dyDescent="0.15">
      <c r="A42" s="143"/>
      <c r="B42" s="144"/>
      <c r="C42" s="144"/>
      <c r="D42" s="144"/>
      <c r="E42" s="145"/>
      <c r="F42" s="257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9"/>
      <c r="T42" s="66"/>
      <c r="U42" s="66"/>
      <c r="V42" s="66"/>
      <c r="W42" s="66"/>
      <c r="X42" s="66"/>
      <c r="Y42" s="66"/>
      <c r="Z42" s="86"/>
      <c r="AA42" s="154" t="s">
        <v>40</v>
      </c>
      <c r="AB42" s="154"/>
      <c r="AC42" s="87"/>
      <c r="AD42" s="260">
        <f>AD11</f>
        <v>0</v>
      </c>
      <c r="AE42" s="260"/>
      <c r="AF42" s="260"/>
      <c r="AG42" s="260"/>
      <c r="AH42" s="260"/>
      <c r="AI42" s="260"/>
      <c r="AJ42" s="260"/>
      <c r="AK42" s="260"/>
      <c r="AL42" s="260"/>
      <c r="AM42" s="260"/>
      <c r="AN42" s="260"/>
      <c r="AO42" s="88"/>
    </row>
    <row r="43" spans="1:44" ht="9.9499999999999993" customHeight="1" x14ac:dyDescent="0.15">
      <c r="A43" s="89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</row>
    <row r="44" spans="1:44" ht="15" customHeight="1" x14ac:dyDescent="0.2">
      <c r="A44" s="137" t="s">
        <v>14</v>
      </c>
      <c r="B44" s="138"/>
      <c r="C44" s="138"/>
      <c r="D44" s="138"/>
      <c r="E44" s="139"/>
      <c r="F44" s="165" t="s">
        <v>15</v>
      </c>
      <c r="G44" s="166"/>
      <c r="H44" s="166"/>
      <c r="I44" s="166"/>
      <c r="J44" s="167"/>
      <c r="K44" s="165" t="s">
        <v>9</v>
      </c>
      <c r="L44" s="166"/>
      <c r="M44" s="166"/>
      <c r="N44" s="167"/>
      <c r="O44" s="165" t="s">
        <v>16</v>
      </c>
      <c r="P44" s="166"/>
      <c r="Q44" s="166"/>
      <c r="R44" s="166"/>
      <c r="S44" s="167"/>
      <c r="T44" s="66"/>
      <c r="U44" s="97"/>
      <c r="V44" s="252" t="s">
        <v>34</v>
      </c>
      <c r="W44" s="252"/>
      <c r="X44" s="98"/>
      <c r="Y44" s="66"/>
      <c r="Z44" s="137" t="s">
        <v>19</v>
      </c>
      <c r="AA44" s="138"/>
      <c r="AB44" s="138"/>
      <c r="AC44" s="139"/>
      <c r="AD44" s="261" t="s">
        <v>23</v>
      </c>
      <c r="AE44" s="262"/>
      <c r="AF44" s="262"/>
      <c r="AG44" s="262" t="s">
        <v>36</v>
      </c>
      <c r="AH44" s="262"/>
      <c r="AI44" s="262"/>
      <c r="AJ44" s="262" t="s">
        <v>37</v>
      </c>
      <c r="AK44" s="262"/>
      <c r="AL44" s="262"/>
      <c r="AM44" s="99"/>
      <c r="AN44" s="99"/>
      <c r="AO44" s="100"/>
    </row>
    <row r="45" spans="1:44" ht="15" customHeight="1" x14ac:dyDescent="0.15">
      <c r="A45" s="143"/>
      <c r="B45" s="144"/>
      <c r="C45" s="144"/>
      <c r="D45" s="144"/>
      <c r="E45" s="145"/>
      <c r="F45" s="168"/>
      <c r="G45" s="169"/>
      <c r="H45" s="169"/>
      <c r="I45" s="169"/>
      <c r="J45" s="170"/>
      <c r="K45" s="205">
        <v>0.1</v>
      </c>
      <c r="L45" s="206"/>
      <c r="M45" s="206"/>
      <c r="N45" s="207"/>
      <c r="O45" s="168"/>
      <c r="P45" s="169"/>
      <c r="Q45" s="169"/>
      <c r="R45" s="169"/>
      <c r="S45" s="170"/>
      <c r="T45" s="66"/>
      <c r="U45" s="101"/>
      <c r="V45" s="152" t="s">
        <v>35</v>
      </c>
      <c r="W45" s="152"/>
      <c r="X45" s="102"/>
      <c r="Y45" s="66"/>
      <c r="Z45" s="143"/>
      <c r="AA45" s="144"/>
      <c r="AB45" s="144"/>
      <c r="AC45" s="145"/>
      <c r="AD45" s="263"/>
      <c r="AE45" s="264"/>
      <c r="AF45" s="264"/>
      <c r="AG45" s="264"/>
      <c r="AH45" s="264"/>
      <c r="AI45" s="264"/>
      <c r="AJ45" s="264"/>
      <c r="AK45" s="264"/>
      <c r="AL45" s="264"/>
      <c r="AM45" s="83"/>
      <c r="AN45" s="83"/>
      <c r="AO45" s="103"/>
    </row>
    <row r="46" spans="1:44" ht="15" customHeight="1" x14ac:dyDescent="0.15">
      <c r="A46" s="180" t="s">
        <v>4</v>
      </c>
      <c r="B46" s="182" t="s">
        <v>3</v>
      </c>
      <c r="C46" s="182"/>
      <c r="D46" s="182"/>
      <c r="E46" s="183"/>
      <c r="F46" s="275">
        <f>F15</f>
        <v>0</v>
      </c>
      <c r="G46" s="276"/>
      <c r="H46" s="276"/>
      <c r="I46" s="276"/>
      <c r="J46" s="277"/>
      <c r="K46" s="190">
        <f>K15</f>
        <v>0</v>
      </c>
      <c r="L46" s="191"/>
      <c r="M46" s="191"/>
      <c r="N46" s="192"/>
      <c r="O46" s="190">
        <f>O15</f>
        <v>0</v>
      </c>
      <c r="P46" s="191"/>
      <c r="Q46" s="191"/>
      <c r="R46" s="191"/>
      <c r="S46" s="192"/>
      <c r="T46" s="66"/>
      <c r="U46" s="97"/>
      <c r="V46" s="104"/>
      <c r="W46" s="104"/>
      <c r="X46" s="98"/>
      <c r="Y46" s="66"/>
      <c r="Z46" s="137" t="s">
        <v>18</v>
      </c>
      <c r="AA46" s="138"/>
      <c r="AB46" s="138"/>
      <c r="AC46" s="139"/>
      <c r="AD46" s="261" t="s">
        <v>22</v>
      </c>
      <c r="AE46" s="262"/>
      <c r="AF46" s="262"/>
      <c r="AG46" s="262"/>
      <c r="AH46" s="262"/>
      <c r="AI46" s="273" t="s">
        <v>72</v>
      </c>
      <c r="AJ46" s="273"/>
      <c r="AK46" s="273"/>
      <c r="AL46" s="273"/>
      <c r="AM46" s="273"/>
      <c r="AN46" s="99"/>
      <c r="AO46" s="100"/>
    </row>
    <row r="47" spans="1:44" ht="15" customHeight="1" x14ac:dyDescent="0.15">
      <c r="A47" s="181"/>
      <c r="B47" s="197"/>
      <c r="C47" s="197"/>
      <c r="D47" s="197"/>
      <c r="E47" s="198"/>
      <c r="F47" s="278"/>
      <c r="G47" s="279"/>
      <c r="H47" s="279"/>
      <c r="I47" s="279"/>
      <c r="J47" s="280"/>
      <c r="K47" s="193"/>
      <c r="L47" s="194"/>
      <c r="M47" s="194"/>
      <c r="N47" s="195"/>
      <c r="O47" s="193"/>
      <c r="P47" s="194"/>
      <c r="Q47" s="194"/>
      <c r="R47" s="194"/>
      <c r="S47" s="195"/>
      <c r="T47" s="66"/>
      <c r="U47" s="105"/>
      <c r="V47" s="106"/>
      <c r="W47" s="106"/>
      <c r="X47" s="107"/>
      <c r="Y47" s="66"/>
      <c r="Z47" s="143"/>
      <c r="AA47" s="144"/>
      <c r="AB47" s="144"/>
      <c r="AC47" s="145"/>
      <c r="AD47" s="263"/>
      <c r="AE47" s="264"/>
      <c r="AF47" s="264"/>
      <c r="AG47" s="264"/>
      <c r="AH47" s="264"/>
      <c r="AI47" s="274"/>
      <c r="AJ47" s="274"/>
      <c r="AK47" s="274"/>
      <c r="AL47" s="274"/>
      <c r="AM47" s="274"/>
      <c r="AN47" s="83"/>
      <c r="AO47" s="103"/>
    </row>
    <row r="48" spans="1:44" ht="15" customHeight="1" x14ac:dyDescent="0.15">
      <c r="A48" s="180" t="s">
        <v>5</v>
      </c>
      <c r="B48" s="182" t="s">
        <v>8</v>
      </c>
      <c r="C48" s="182"/>
      <c r="D48" s="182"/>
      <c r="E48" s="183"/>
      <c r="F48" s="275">
        <f>F17</f>
        <v>0</v>
      </c>
      <c r="G48" s="276"/>
      <c r="H48" s="276"/>
      <c r="I48" s="276"/>
      <c r="J48" s="277"/>
      <c r="K48" s="190">
        <f>K17</f>
        <v>0</v>
      </c>
      <c r="L48" s="191"/>
      <c r="M48" s="191"/>
      <c r="N48" s="192"/>
      <c r="O48" s="190">
        <f>O17</f>
        <v>0</v>
      </c>
      <c r="P48" s="191"/>
      <c r="Q48" s="191"/>
      <c r="R48" s="191"/>
      <c r="S48" s="192"/>
      <c r="T48" s="66"/>
      <c r="U48" s="101"/>
      <c r="V48" s="66"/>
      <c r="W48" s="66"/>
      <c r="X48" s="102"/>
      <c r="Y48" s="66"/>
      <c r="Z48" s="137" t="s">
        <v>24</v>
      </c>
      <c r="AA48" s="138"/>
      <c r="AB48" s="138"/>
      <c r="AC48" s="139"/>
      <c r="AD48" s="137" t="s">
        <v>20</v>
      </c>
      <c r="AE48" s="138"/>
      <c r="AF48" s="99"/>
      <c r="AG48" s="99"/>
      <c r="AH48" s="138" t="s">
        <v>21</v>
      </c>
      <c r="AI48" s="138" t="s">
        <v>106</v>
      </c>
      <c r="AJ48" s="138"/>
      <c r="AK48" s="99"/>
      <c r="AL48" s="99"/>
      <c r="AM48" s="138" t="s">
        <v>21</v>
      </c>
      <c r="AN48" s="108"/>
      <c r="AO48" s="100"/>
    </row>
    <row r="49" spans="1:41" ht="15" customHeight="1" x14ac:dyDescent="0.15">
      <c r="A49" s="181"/>
      <c r="B49" s="91" t="s">
        <v>10</v>
      </c>
      <c r="C49" s="209">
        <f>IF(AND(F46&lt;&gt;0,F48&lt;&gt;0),F48/F46*100,0)</f>
        <v>0</v>
      </c>
      <c r="D49" s="209"/>
      <c r="E49" s="92" t="s">
        <v>11</v>
      </c>
      <c r="F49" s="278"/>
      <c r="G49" s="279"/>
      <c r="H49" s="279"/>
      <c r="I49" s="279"/>
      <c r="J49" s="280"/>
      <c r="K49" s="193"/>
      <c r="L49" s="194"/>
      <c r="M49" s="194"/>
      <c r="N49" s="195"/>
      <c r="O49" s="193"/>
      <c r="P49" s="194"/>
      <c r="Q49" s="194"/>
      <c r="R49" s="194"/>
      <c r="S49" s="195"/>
      <c r="T49" s="66"/>
      <c r="U49" s="101"/>
      <c r="V49" s="66"/>
      <c r="W49" s="66"/>
      <c r="X49" s="102"/>
      <c r="Y49" s="66"/>
      <c r="Z49" s="143"/>
      <c r="AA49" s="144"/>
      <c r="AB49" s="144"/>
      <c r="AC49" s="145"/>
      <c r="AD49" s="143"/>
      <c r="AE49" s="144"/>
      <c r="AF49" s="83"/>
      <c r="AG49" s="83"/>
      <c r="AH49" s="144"/>
      <c r="AI49" s="144"/>
      <c r="AJ49" s="144"/>
      <c r="AK49" s="83"/>
      <c r="AL49" s="83"/>
      <c r="AM49" s="144"/>
      <c r="AN49" s="91"/>
      <c r="AO49" s="103"/>
    </row>
    <row r="50" spans="1:41" ht="15" customHeight="1" x14ac:dyDescent="0.15">
      <c r="A50" s="180" t="s">
        <v>6</v>
      </c>
      <c r="B50" s="182" t="s">
        <v>12</v>
      </c>
      <c r="C50" s="182"/>
      <c r="D50" s="182"/>
      <c r="E50" s="183"/>
      <c r="F50" s="265">
        <f>F19</f>
        <v>0</v>
      </c>
      <c r="G50" s="266"/>
      <c r="H50" s="266"/>
      <c r="I50" s="266"/>
      <c r="J50" s="267"/>
      <c r="K50" s="190">
        <f>K19</f>
        <v>0</v>
      </c>
      <c r="L50" s="191"/>
      <c r="M50" s="191"/>
      <c r="N50" s="192"/>
      <c r="O50" s="190">
        <f>O19</f>
        <v>0</v>
      </c>
      <c r="P50" s="191"/>
      <c r="Q50" s="191"/>
      <c r="R50" s="191"/>
      <c r="S50" s="192"/>
      <c r="T50" s="66"/>
      <c r="U50" s="97"/>
      <c r="V50" s="104"/>
      <c r="W50" s="104"/>
      <c r="X50" s="98"/>
      <c r="Y50" s="66"/>
      <c r="Z50" s="137" t="s">
        <v>25</v>
      </c>
      <c r="AA50" s="138"/>
      <c r="AB50" s="138"/>
      <c r="AC50" s="139"/>
      <c r="AD50" s="137"/>
      <c r="AE50" s="138"/>
      <c r="AF50" s="272" t="s">
        <v>63</v>
      </c>
      <c r="AG50" s="272"/>
      <c r="AH50" s="272"/>
      <c r="AI50" s="138" t="s">
        <v>62</v>
      </c>
      <c r="AJ50" s="138"/>
      <c r="AK50" s="173" t="str">
        <f>IF(F30="","",IF(AQ4-F30&gt;=51,F30+51,""))</f>
        <v/>
      </c>
      <c r="AL50" s="173"/>
      <c r="AM50" s="173"/>
      <c r="AN50" s="173"/>
      <c r="AO50" s="174"/>
    </row>
    <row r="51" spans="1:41" ht="15" customHeight="1" thickBot="1" x14ac:dyDescent="0.2">
      <c r="A51" s="210"/>
      <c r="B51" s="172" t="s">
        <v>13</v>
      </c>
      <c r="C51" s="172"/>
      <c r="D51" s="172"/>
      <c r="E51" s="208"/>
      <c r="F51" s="268"/>
      <c r="G51" s="269"/>
      <c r="H51" s="269"/>
      <c r="I51" s="269"/>
      <c r="J51" s="270"/>
      <c r="K51" s="217"/>
      <c r="L51" s="218"/>
      <c r="M51" s="218"/>
      <c r="N51" s="219"/>
      <c r="O51" s="217"/>
      <c r="P51" s="218"/>
      <c r="Q51" s="218"/>
      <c r="R51" s="218"/>
      <c r="S51" s="219"/>
      <c r="T51" s="66"/>
      <c r="U51" s="105"/>
      <c r="V51" s="106"/>
      <c r="W51" s="106"/>
      <c r="X51" s="107"/>
      <c r="Y51" s="66"/>
      <c r="Z51" s="271"/>
      <c r="AA51" s="172"/>
      <c r="AB51" s="172"/>
      <c r="AC51" s="208"/>
      <c r="AD51" s="271"/>
      <c r="AE51" s="172"/>
      <c r="AF51" s="220"/>
      <c r="AG51" s="220"/>
      <c r="AH51" s="220"/>
      <c r="AI51" s="172"/>
      <c r="AJ51" s="172"/>
      <c r="AK51" s="175"/>
      <c r="AL51" s="175"/>
      <c r="AM51" s="175"/>
      <c r="AN51" s="175"/>
      <c r="AO51" s="176"/>
    </row>
    <row r="52" spans="1:41" ht="15" customHeight="1" x14ac:dyDescent="0.15">
      <c r="A52" s="221" t="s">
        <v>7</v>
      </c>
      <c r="B52" s="223" t="s">
        <v>104</v>
      </c>
      <c r="C52" s="223"/>
      <c r="D52" s="223"/>
      <c r="E52" s="224"/>
      <c r="F52" s="227">
        <f>F21</f>
        <v>0</v>
      </c>
      <c r="G52" s="228"/>
      <c r="H52" s="228"/>
      <c r="I52" s="228"/>
      <c r="J52" s="229"/>
      <c r="K52" s="227">
        <f>K21</f>
        <v>0</v>
      </c>
      <c r="L52" s="228"/>
      <c r="M52" s="228"/>
      <c r="N52" s="229"/>
      <c r="O52" s="227">
        <f>O21</f>
        <v>0</v>
      </c>
      <c r="P52" s="228"/>
      <c r="Q52" s="228"/>
      <c r="R52" s="228"/>
      <c r="S52" s="233"/>
      <c r="T52" s="66"/>
      <c r="U52" s="109" t="s">
        <v>31</v>
      </c>
      <c r="V52" s="104"/>
      <c r="W52" s="104"/>
      <c r="X52" s="98"/>
      <c r="Y52" s="66"/>
      <c r="Z52" s="137" t="s">
        <v>30</v>
      </c>
      <c r="AA52" s="138"/>
      <c r="AB52" s="138"/>
      <c r="AC52" s="139"/>
      <c r="AD52" s="121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100"/>
    </row>
    <row r="53" spans="1:41" ht="15" customHeight="1" thickBot="1" x14ac:dyDescent="0.2">
      <c r="A53" s="222"/>
      <c r="B53" s="225"/>
      <c r="C53" s="225"/>
      <c r="D53" s="225"/>
      <c r="E53" s="226"/>
      <c r="F53" s="230"/>
      <c r="G53" s="231"/>
      <c r="H53" s="231"/>
      <c r="I53" s="231"/>
      <c r="J53" s="232"/>
      <c r="K53" s="230"/>
      <c r="L53" s="231"/>
      <c r="M53" s="231"/>
      <c r="N53" s="232"/>
      <c r="O53" s="230"/>
      <c r="P53" s="231"/>
      <c r="Q53" s="231"/>
      <c r="R53" s="231"/>
      <c r="S53" s="234"/>
      <c r="T53" s="66"/>
      <c r="U53" s="105"/>
      <c r="V53" s="106"/>
      <c r="W53" s="106"/>
      <c r="X53" s="107"/>
      <c r="Y53" s="66"/>
      <c r="Z53" s="271"/>
      <c r="AA53" s="172"/>
      <c r="AB53" s="172"/>
      <c r="AC53" s="208"/>
      <c r="AD53" s="122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111"/>
    </row>
    <row r="54" spans="1:41" ht="15" customHeight="1" x14ac:dyDescent="0.15">
      <c r="A54" s="66"/>
      <c r="B54" s="115"/>
      <c r="C54" s="115"/>
      <c r="D54" s="115"/>
      <c r="E54" s="115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66"/>
      <c r="U54" s="110" t="s">
        <v>32</v>
      </c>
      <c r="V54" s="66"/>
      <c r="W54" s="66"/>
      <c r="X54" s="102"/>
      <c r="Y54" s="66"/>
      <c r="Z54" s="271"/>
      <c r="AA54" s="172"/>
      <c r="AB54" s="172"/>
      <c r="AC54" s="208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111"/>
    </row>
    <row r="55" spans="1:41" ht="15" customHeight="1" x14ac:dyDescent="0.15">
      <c r="A55" s="125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66"/>
      <c r="U55" s="105"/>
      <c r="V55" s="106"/>
      <c r="W55" s="106"/>
      <c r="X55" s="107"/>
      <c r="Y55" s="66"/>
      <c r="Z55" s="271"/>
      <c r="AA55" s="172"/>
      <c r="AB55" s="172"/>
      <c r="AC55" s="208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111"/>
    </row>
    <row r="56" spans="1:41" ht="15" customHeight="1" x14ac:dyDescent="0.15">
      <c r="A56" s="125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66"/>
      <c r="U56" s="109" t="s">
        <v>33</v>
      </c>
      <c r="V56" s="104"/>
      <c r="W56" s="104"/>
      <c r="X56" s="98"/>
      <c r="Y56" s="66"/>
      <c r="Z56" s="271"/>
      <c r="AA56" s="172"/>
      <c r="AB56" s="172"/>
      <c r="AC56" s="208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111"/>
    </row>
    <row r="57" spans="1:41" ht="15" customHeight="1" x14ac:dyDescent="0.15">
      <c r="A57" s="125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66"/>
      <c r="U57" s="105"/>
      <c r="V57" s="106"/>
      <c r="W57" s="106"/>
      <c r="X57" s="107"/>
      <c r="Y57" s="66"/>
      <c r="Z57" s="143"/>
      <c r="AA57" s="144"/>
      <c r="AB57" s="144"/>
      <c r="AC57" s="145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103"/>
    </row>
    <row r="58" spans="1:41" ht="15" customHeight="1" x14ac:dyDescent="0.1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112"/>
      <c r="L58" s="66"/>
      <c r="M58" s="66"/>
      <c r="N58" s="66"/>
      <c r="O58" s="66"/>
      <c r="P58" s="66"/>
      <c r="Q58" s="66"/>
      <c r="R58" s="66"/>
      <c r="S58" s="66"/>
      <c r="T58" s="66"/>
      <c r="U58" s="94"/>
      <c r="V58" s="66"/>
      <c r="W58" s="66"/>
      <c r="X58" s="66"/>
      <c r="Y58" s="66"/>
      <c r="Z58" s="93"/>
      <c r="AA58" s="93"/>
      <c r="AB58" s="93"/>
      <c r="AC58" s="93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</row>
    <row r="59" spans="1:41" ht="30.75" customHeight="1" x14ac:dyDescent="0.2">
      <c r="A59" s="238" t="str">
        <f>A28</f>
        <v/>
      </c>
      <c r="B59" s="238"/>
      <c r="C59" s="238"/>
      <c r="D59" s="238"/>
      <c r="E59" s="238"/>
      <c r="F59" s="281">
        <f>F28</f>
        <v>0</v>
      </c>
      <c r="G59" s="282"/>
      <c r="H59" s="282"/>
      <c r="I59" s="282"/>
      <c r="J59" s="282"/>
      <c r="K59" s="284"/>
      <c r="L59" s="284"/>
      <c r="M59" s="284"/>
      <c r="N59" s="284"/>
      <c r="O59" s="284"/>
      <c r="P59" s="284"/>
      <c r="Q59" s="284"/>
      <c r="R59" s="284"/>
      <c r="S59" s="284"/>
      <c r="T59" s="66"/>
      <c r="U59" s="66"/>
      <c r="V59" s="66"/>
      <c r="W59" s="66"/>
      <c r="X59" s="66"/>
      <c r="Y59" s="66"/>
      <c r="Z59" s="123" t="s">
        <v>43</v>
      </c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 t="s">
        <v>107</v>
      </c>
      <c r="AL59" s="123"/>
      <c r="AM59" s="123"/>
      <c r="AN59" s="123"/>
      <c r="AO59" s="123"/>
    </row>
    <row r="60" spans="1:41" ht="30.75" customHeight="1" x14ac:dyDescent="0.15">
      <c r="A60" s="238" t="str">
        <f>A29</f>
        <v/>
      </c>
      <c r="B60" s="238"/>
      <c r="C60" s="238"/>
      <c r="D60" s="238"/>
      <c r="E60" s="238"/>
      <c r="F60" s="281">
        <f>F29</f>
        <v>0</v>
      </c>
      <c r="G60" s="282"/>
      <c r="H60" s="282"/>
      <c r="I60" s="282"/>
      <c r="J60" s="282"/>
      <c r="K60" s="283"/>
      <c r="L60" s="283"/>
      <c r="M60" s="283"/>
      <c r="N60" s="283"/>
      <c r="O60" s="283"/>
      <c r="P60" s="283"/>
      <c r="Q60" s="283"/>
      <c r="R60" s="283"/>
      <c r="S60" s="283"/>
      <c r="T60" s="66"/>
      <c r="U60" s="94"/>
      <c r="V60" s="66"/>
      <c r="W60" s="66"/>
      <c r="X60" s="66"/>
      <c r="Y60" s="66"/>
      <c r="Z60" s="113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113"/>
      <c r="AL60" s="74"/>
      <c r="AM60" s="74"/>
      <c r="AN60" s="74"/>
      <c r="AO60" s="75"/>
    </row>
    <row r="61" spans="1:41" ht="30.75" customHeight="1" x14ac:dyDescent="0.15">
      <c r="A61" s="238" t="str">
        <f>A30</f>
        <v/>
      </c>
      <c r="B61" s="238"/>
      <c r="C61" s="238"/>
      <c r="D61" s="238"/>
      <c r="E61" s="238"/>
      <c r="F61" s="281">
        <f>F30</f>
        <v>0</v>
      </c>
      <c r="G61" s="282"/>
      <c r="H61" s="282"/>
      <c r="I61" s="282"/>
      <c r="J61" s="282"/>
      <c r="K61" s="283"/>
      <c r="L61" s="283"/>
      <c r="M61" s="283"/>
      <c r="N61" s="283"/>
      <c r="O61" s="283"/>
      <c r="P61" s="283"/>
      <c r="Q61" s="283"/>
      <c r="R61" s="283"/>
      <c r="S61" s="283"/>
      <c r="T61" s="66"/>
      <c r="U61" s="66"/>
      <c r="V61" s="66"/>
      <c r="W61" s="66"/>
      <c r="X61" s="66"/>
      <c r="Y61" s="66"/>
      <c r="Z61" s="86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6"/>
      <c r="AL61" s="87"/>
      <c r="AM61" s="87"/>
      <c r="AN61" s="87"/>
      <c r="AO61" s="88"/>
    </row>
    <row r="62" spans="1:41" x14ac:dyDescent="0.1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</row>
    <row r="63" spans="1:41" x14ac:dyDescent="0.15"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</row>
  </sheetData>
  <sheetProtection algorithmName="SHA-512" hashValue="tCowU/de0/jUXufTqE2K3Oy2uC74yu97g5JoPK+z6fJZTswHvYKF/Jbe5JshZyG+eeWdHt6w8fheIcqrPCC67g==" saltValue="pw+ywbfqXzFxguVuTqCd8w==" spinCount="100000" sheet="1" formatCells="0"/>
  <mergeCells count="162">
    <mergeCell ref="Z52:AC57"/>
    <mergeCell ref="A60:E60"/>
    <mergeCell ref="F60:J60"/>
    <mergeCell ref="K60:S60"/>
    <mergeCell ref="A61:E61"/>
    <mergeCell ref="F61:J61"/>
    <mergeCell ref="A59:E59"/>
    <mergeCell ref="F59:J59"/>
    <mergeCell ref="K59:S59"/>
    <mergeCell ref="A52:A53"/>
    <mergeCell ref="B52:E53"/>
    <mergeCell ref="F52:J53"/>
    <mergeCell ref="K52:N53"/>
    <mergeCell ref="O52:S53"/>
    <mergeCell ref="K61:S61"/>
    <mergeCell ref="A50:A51"/>
    <mergeCell ref="B50:E50"/>
    <mergeCell ref="F50:J51"/>
    <mergeCell ref="K50:N51"/>
    <mergeCell ref="O50:S51"/>
    <mergeCell ref="AD50:AE51"/>
    <mergeCell ref="AF50:AH51"/>
    <mergeCell ref="AD46:AH47"/>
    <mergeCell ref="AI50:AJ51"/>
    <mergeCell ref="Z50:AC51"/>
    <mergeCell ref="B51:E51"/>
    <mergeCell ref="AI46:AM47"/>
    <mergeCell ref="A48:A49"/>
    <mergeCell ref="B48:E48"/>
    <mergeCell ref="F48:J49"/>
    <mergeCell ref="K48:N49"/>
    <mergeCell ref="O48:S49"/>
    <mergeCell ref="A46:A47"/>
    <mergeCell ref="B46:E47"/>
    <mergeCell ref="F46:J47"/>
    <mergeCell ref="K46:N47"/>
    <mergeCell ref="O46:S47"/>
    <mergeCell ref="Z46:AC47"/>
    <mergeCell ref="Z48:AC49"/>
    <mergeCell ref="AD48:AE49"/>
    <mergeCell ref="AH48:AH49"/>
    <mergeCell ref="AI48:AJ49"/>
    <mergeCell ref="AM48:AM49"/>
    <mergeCell ref="C49:D49"/>
    <mergeCell ref="Z44:AC45"/>
    <mergeCell ref="AD44:AF45"/>
    <mergeCell ref="AG44:AI45"/>
    <mergeCell ref="AJ44:AL45"/>
    <mergeCell ref="K45:N45"/>
    <mergeCell ref="V45:W45"/>
    <mergeCell ref="B43:S43"/>
    <mergeCell ref="A44:E45"/>
    <mergeCell ref="F44:J45"/>
    <mergeCell ref="K44:N44"/>
    <mergeCell ref="O44:S45"/>
    <mergeCell ref="V44:W44"/>
    <mergeCell ref="AD40:AN40"/>
    <mergeCell ref="A41:E42"/>
    <mergeCell ref="F41:S42"/>
    <mergeCell ref="AA41:AB41"/>
    <mergeCell ref="AD41:AN41"/>
    <mergeCell ref="AA42:AB42"/>
    <mergeCell ref="AD42:AN42"/>
    <mergeCell ref="A35:AO35"/>
    <mergeCell ref="Z36:AD36"/>
    <mergeCell ref="AE36:AH36"/>
    <mergeCell ref="AE38:AN38"/>
    <mergeCell ref="A40:E40"/>
    <mergeCell ref="F40:J40"/>
    <mergeCell ref="L40:M40"/>
    <mergeCell ref="N40:O40"/>
    <mergeCell ref="P40:Q40"/>
    <mergeCell ref="AA40:AB40"/>
    <mergeCell ref="A33:E33"/>
    <mergeCell ref="AJ33:AO33"/>
    <mergeCell ref="A34:AO34"/>
    <mergeCell ref="Z25:AC30"/>
    <mergeCell ref="A28:E28"/>
    <mergeCell ref="F28:J28"/>
    <mergeCell ref="A29:E29"/>
    <mergeCell ref="F29:J29"/>
    <mergeCell ref="A30:E30"/>
    <mergeCell ref="F30:J30"/>
    <mergeCell ref="G32:AH33"/>
    <mergeCell ref="K29:T29"/>
    <mergeCell ref="K28:T28"/>
    <mergeCell ref="K30:T30"/>
    <mergeCell ref="AD21:AE22"/>
    <mergeCell ref="AF21:AH22"/>
    <mergeCell ref="AI21:AJ22"/>
    <mergeCell ref="AD23:AE24"/>
    <mergeCell ref="AF23:AH24"/>
    <mergeCell ref="AI23:AJ24"/>
    <mergeCell ref="A21:A22"/>
    <mergeCell ref="B21:E22"/>
    <mergeCell ref="F21:J22"/>
    <mergeCell ref="K21:N22"/>
    <mergeCell ref="O21:S22"/>
    <mergeCell ref="Z21:AC24"/>
    <mergeCell ref="A24:S26"/>
    <mergeCell ref="AI19:AJ20"/>
    <mergeCell ref="AM19:AM20"/>
    <mergeCell ref="B20:E20"/>
    <mergeCell ref="C18:D18"/>
    <mergeCell ref="A19:A20"/>
    <mergeCell ref="B19:E19"/>
    <mergeCell ref="F19:J20"/>
    <mergeCell ref="K19:N20"/>
    <mergeCell ref="O19:S20"/>
    <mergeCell ref="F15:J16"/>
    <mergeCell ref="K15:N16"/>
    <mergeCell ref="O15:S16"/>
    <mergeCell ref="Z15:AC16"/>
    <mergeCell ref="K14:N14"/>
    <mergeCell ref="V14:W14"/>
    <mergeCell ref="Z19:AC20"/>
    <mergeCell ref="AD19:AE20"/>
    <mergeCell ref="AH19:AH20"/>
    <mergeCell ref="B12:S12"/>
    <mergeCell ref="A13:E14"/>
    <mergeCell ref="F13:J14"/>
    <mergeCell ref="K13:N13"/>
    <mergeCell ref="O13:S14"/>
    <mergeCell ref="V13:W13"/>
    <mergeCell ref="Z13:AC14"/>
    <mergeCell ref="AK50:AO51"/>
    <mergeCell ref="G2:S2"/>
    <mergeCell ref="AG13:AI14"/>
    <mergeCell ref="AJ13:AL14"/>
    <mergeCell ref="AD13:AF14"/>
    <mergeCell ref="AD15:AH16"/>
    <mergeCell ref="AI15:AM16"/>
    <mergeCell ref="A17:A18"/>
    <mergeCell ref="B17:E17"/>
    <mergeCell ref="F17:J18"/>
    <mergeCell ref="K17:N18"/>
    <mergeCell ref="O17:S18"/>
    <mergeCell ref="Z17:AC18"/>
    <mergeCell ref="AD17:AG18"/>
    <mergeCell ref="AI17:AN18"/>
    <mergeCell ref="A15:A16"/>
    <mergeCell ref="B15:E16"/>
    <mergeCell ref="A1:AO1"/>
    <mergeCell ref="A2:E2"/>
    <mergeCell ref="A3:AO3"/>
    <mergeCell ref="A4:AO4"/>
    <mergeCell ref="Z5:AD5"/>
    <mergeCell ref="AE5:AH5"/>
    <mergeCell ref="A10:E11"/>
    <mergeCell ref="F10:S11"/>
    <mergeCell ref="AA10:AB10"/>
    <mergeCell ref="AD10:AN10"/>
    <mergeCell ref="AA11:AB11"/>
    <mergeCell ref="AD11:AN11"/>
    <mergeCell ref="AE7:AN7"/>
    <mergeCell ref="A9:E9"/>
    <mergeCell ref="F9:J9"/>
    <mergeCell ref="L9:M9"/>
    <mergeCell ref="N9:O9"/>
    <mergeCell ref="P9:Q9"/>
    <mergeCell ref="AA9:AB9"/>
    <mergeCell ref="AD9:AN9"/>
  </mergeCells>
  <phoneticPr fontId="14"/>
  <conditionalFormatting sqref="A24">
    <cfRule type="expression" dxfId="27" priority="22">
      <formula>$A$24="工事完成通知日・工事完成検査日・工事完成引渡申出日を入力してください"</formula>
    </cfRule>
  </conditionalFormatting>
  <conditionalFormatting sqref="A55">
    <cfRule type="expression" dxfId="26" priority="23">
      <formula>$A$55="工事完成通知日・工事完成検査日・工事完成引渡申出日を入力してください"</formula>
    </cfRule>
  </conditionalFormatting>
  <conditionalFormatting sqref="A28:J30">
    <cfRule type="expression" dxfId="25" priority="12">
      <formula>$AQ$2=1</formula>
    </cfRule>
  </conditionalFormatting>
  <conditionalFormatting sqref="A59:J61">
    <cfRule type="expression" dxfId="24" priority="7">
      <formula>$AQ$2=1</formula>
    </cfRule>
  </conditionalFormatting>
  <conditionalFormatting sqref="F28:J30">
    <cfRule type="expression" dxfId="23" priority="21">
      <formula>$AQ$2=1</formula>
    </cfRule>
  </conditionalFormatting>
  <conditionalFormatting sqref="F10:S11">
    <cfRule type="expression" dxfId="22" priority="20">
      <formula>$AN$2&gt;0</formula>
    </cfRule>
  </conditionalFormatting>
  <conditionalFormatting sqref="G32:AH33">
    <cfRule type="expression" dxfId="21" priority="9">
      <formula>$G$32="※エラー：工事完成通知日・工事完成検査日・工事完成引渡申出日を正しく入力し、再度印刷してください"</formula>
    </cfRule>
  </conditionalFormatting>
  <conditionalFormatting sqref="K28">
    <cfRule type="expression" dxfId="20" priority="3">
      <formula>$K$28="OK"</formula>
    </cfRule>
  </conditionalFormatting>
  <conditionalFormatting sqref="K29">
    <cfRule type="expression" dxfId="19" priority="2">
      <formula>$K$29="OK"</formula>
    </cfRule>
  </conditionalFormatting>
  <conditionalFormatting sqref="K30">
    <cfRule type="expression" dxfId="18" priority="1">
      <formula>$K$30="OK"</formula>
    </cfRule>
  </conditionalFormatting>
  <dataValidations count="4">
    <dataValidation imeMode="halfAlpha" operator="equal" allowBlank="1" showInputMessage="1" showErrorMessage="1" sqref="L9:M9 L40:M40" xr:uid="{4AC67110-1C02-4AF2-8C44-769CBA794965}"/>
    <dataValidation imeMode="halfAlpha" allowBlank="1" showInputMessage="1" showErrorMessage="1" sqref="P9:Q9 AE5:AH5 F9:J9 AJ2 AL2 AN2 F15:J20 P40:Q40 AE36:AH36 F40:J40 F46:J51" xr:uid="{5593CE08-0388-474A-9A64-4D652DFC75DB}"/>
    <dataValidation imeMode="hiragana" allowBlank="1" showInputMessage="1" showErrorMessage="1" sqref="AD9:AN11 F10:S11 AD7 AD40:AN42 F41:S42 AD38" xr:uid="{B51353D1-30BE-4908-B1BA-597F4DECAEC2}"/>
    <dataValidation type="textLength" imeMode="halfAlpha" operator="equal" allowBlank="1" showInputMessage="1" showErrorMessage="1" error="１３桁を入力してください" sqref="AE7:AN7" xr:uid="{1298FD8B-C553-4EF4-84A6-81F2ECC0175B}">
      <formula1>13</formula1>
    </dataValidation>
  </dataValidations>
  <printOptions horizontalCentered="1"/>
  <pageMargins left="0.39370078740157483" right="0.39370078740157483" top="0.59055118110236227" bottom="0.19685039370078741" header="0.19685039370078741" footer="0.19685039370078741"/>
  <pageSetup paperSize="9" scale="98" fitToHeight="0" orientation="landscape" blackAndWhite="1" r:id="rId1"/>
  <headerFooter>
    <oddFooter xml:space="preserve">&amp;R&amp;8U202510
</oddFooter>
  </headerFooter>
  <rowBreaks count="1" manualBreakCount="1">
    <brk id="31" max="4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C8942-9015-4782-88C2-BFFBA0022CFE}">
  <sheetPr>
    <tabColor rgb="FFFFFF00"/>
    <pageSetUpPr fitToPage="1"/>
  </sheetPr>
  <dimension ref="A1:BO63"/>
  <sheetViews>
    <sheetView showGridLines="0" showZeros="0" view="pageBreakPreview" zoomScaleNormal="100" zoomScaleSheetLayoutView="100" workbookViewId="0">
      <selection activeCell="AQ1" sqref="AQ1:AR1048576"/>
    </sheetView>
  </sheetViews>
  <sheetFormatPr defaultColWidth="9" defaultRowHeight="15.75" x14ac:dyDescent="0.15"/>
  <cols>
    <col min="1" max="18" width="3.625" style="1" customWidth="1"/>
    <col min="19" max="19" width="2.625" style="1" customWidth="1"/>
    <col min="20" max="20" width="1.625" style="1" customWidth="1"/>
    <col min="21" max="21" width="3.625" style="1" customWidth="1"/>
    <col min="22" max="23" width="5.625" style="1" customWidth="1"/>
    <col min="24" max="24" width="3.625" style="1" customWidth="1"/>
    <col min="25" max="26" width="1.625" style="1" customWidth="1"/>
    <col min="27" max="29" width="2.625" style="1" customWidth="1"/>
    <col min="30" max="41" width="3.625" style="1" customWidth="1"/>
    <col min="42" max="42" width="4.25" style="1" customWidth="1"/>
    <col min="43" max="43" width="12.75" style="1" hidden="1" customWidth="1"/>
    <col min="44" max="44" width="12.125" style="1" hidden="1" customWidth="1"/>
    <col min="45" max="16384" width="9" style="1"/>
  </cols>
  <sheetData>
    <row r="1" spans="1:67" ht="15" customHeight="1" x14ac:dyDescent="0.15">
      <c r="A1" s="130" t="s">
        <v>38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BA1" s="117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</row>
    <row r="2" spans="1:67" ht="20.100000000000001" customHeight="1" x14ac:dyDescent="0.15">
      <c r="A2" s="132" t="s">
        <v>44</v>
      </c>
      <c r="B2" s="133"/>
      <c r="C2" s="133"/>
      <c r="D2" s="133"/>
      <c r="E2" s="134"/>
      <c r="F2" s="65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66"/>
      <c r="U2" s="67"/>
      <c r="V2" s="67"/>
      <c r="W2" s="67"/>
      <c r="X2" s="67"/>
      <c r="Y2" s="67"/>
      <c r="Z2" s="67"/>
      <c r="AA2" s="67"/>
      <c r="AB2" s="67"/>
      <c r="AC2" s="67"/>
      <c r="AD2" s="66"/>
      <c r="AE2" s="66"/>
      <c r="AF2" s="66"/>
      <c r="AG2" s="66"/>
      <c r="AH2" s="68"/>
      <c r="AI2" s="66">
        <v>20</v>
      </c>
      <c r="AJ2" s="114">
        <v>25</v>
      </c>
      <c r="AK2" s="66" t="s">
        <v>87</v>
      </c>
      <c r="AL2" s="114">
        <v>10</v>
      </c>
      <c r="AM2" s="66" t="s">
        <v>64</v>
      </c>
      <c r="AN2" s="114">
        <v>31</v>
      </c>
      <c r="AO2" s="66" t="s">
        <v>85</v>
      </c>
      <c r="AQ2" s="1">
        <f>IF(AND(F15="",F17=""),3,IF(F15=F17,1,2))</f>
        <v>1</v>
      </c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</row>
    <row r="3" spans="1:67" s="2" customFormat="1" ht="32.1" customHeight="1" x14ac:dyDescent="0.15">
      <c r="A3" s="135" t="s">
        <v>71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Q3" s="129">
        <f>IF(AND(AJ2&lt;&gt;0,AL2&lt;&gt;0,AN2&lt;&gt;0),DATE(2000+AJ2,AL2,AN2),"日付入力確認")</f>
        <v>45961</v>
      </c>
      <c r="AR3" s="59"/>
    </row>
    <row r="4" spans="1:67" ht="20.100000000000001" customHeight="1" x14ac:dyDescent="0.15">
      <c r="A4" s="136" t="str">
        <f>IF(AQ2=1,"（兼　工事完成通知書）","")</f>
        <v>（兼　工事完成通知書）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Q4" s="128">
        <f>EOMONTH(AQ3,1)</f>
        <v>45991</v>
      </c>
      <c r="AR4" s="62"/>
    </row>
    <row r="5" spans="1:67" ht="24.95" customHeight="1" x14ac:dyDescent="0.15">
      <c r="A5" s="69" t="s">
        <v>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6"/>
      <c r="U5" s="69"/>
      <c r="V5" s="69"/>
      <c r="W5" s="69"/>
      <c r="X5" s="69"/>
      <c r="Y5" s="69"/>
      <c r="Z5" s="137" t="s">
        <v>29</v>
      </c>
      <c r="AA5" s="138"/>
      <c r="AB5" s="138"/>
      <c r="AC5" s="138"/>
      <c r="AD5" s="139"/>
      <c r="AE5" s="140">
        <v>1234</v>
      </c>
      <c r="AF5" s="141"/>
      <c r="AG5" s="141"/>
      <c r="AH5" s="142"/>
      <c r="AI5" s="70"/>
      <c r="AJ5" s="71"/>
      <c r="AK5" s="71"/>
      <c r="AL5" s="71"/>
      <c r="AM5" s="71"/>
      <c r="AN5" s="71"/>
      <c r="AO5" s="71"/>
      <c r="AQ5" s="124"/>
    </row>
    <row r="6" spans="1:67" ht="9.9499999999999993" customHeight="1" x14ac:dyDescent="0.1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72"/>
      <c r="AA6" s="73"/>
      <c r="AB6" s="73"/>
      <c r="AC6" s="73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5"/>
      <c r="AQ6" s="124"/>
    </row>
    <row r="7" spans="1:67" ht="24.95" customHeight="1" x14ac:dyDescent="0.15">
      <c r="A7" s="66"/>
      <c r="B7" s="76" t="s">
        <v>2</v>
      </c>
      <c r="C7" s="66"/>
      <c r="D7" s="66"/>
      <c r="E7" s="66"/>
      <c r="F7" s="66"/>
      <c r="G7" s="66"/>
      <c r="H7" s="66"/>
      <c r="I7" s="66"/>
      <c r="J7" s="66"/>
      <c r="K7" s="66"/>
      <c r="L7" s="69"/>
      <c r="M7" s="69"/>
      <c r="N7" s="69"/>
      <c r="O7" s="69"/>
      <c r="P7" s="69"/>
      <c r="Q7" s="69"/>
      <c r="R7" s="69"/>
      <c r="S7" s="69"/>
      <c r="T7" s="66"/>
      <c r="U7" s="66"/>
      <c r="V7" s="66"/>
      <c r="W7" s="66"/>
      <c r="X7" s="66"/>
      <c r="Y7" s="66"/>
      <c r="Z7" s="77"/>
      <c r="AA7" s="78" t="s">
        <v>80</v>
      </c>
      <c r="AB7" s="78"/>
      <c r="AC7" s="78"/>
      <c r="AD7" s="79" t="s">
        <v>81</v>
      </c>
      <c r="AE7" s="156" t="s">
        <v>92</v>
      </c>
      <c r="AF7" s="156"/>
      <c r="AG7" s="156"/>
      <c r="AH7" s="156"/>
      <c r="AI7" s="156"/>
      <c r="AJ7" s="156"/>
      <c r="AK7" s="156"/>
      <c r="AL7" s="156"/>
      <c r="AM7" s="156"/>
      <c r="AN7" s="156"/>
      <c r="AO7" s="80"/>
    </row>
    <row r="8" spans="1:67" ht="5.0999999999999996" customHeight="1" x14ac:dyDescent="0.15">
      <c r="A8" s="6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77"/>
      <c r="AA8" s="78"/>
      <c r="AB8" s="78"/>
      <c r="AC8" s="78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81"/>
    </row>
    <row r="9" spans="1:67" ht="24.95" customHeight="1" x14ac:dyDescent="0.15">
      <c r="A9" s="157" t="s">
        <v>105</v>
      </c>
      <c r="B9" s="158"/>
      <c r="C9" s="158"/>
      <c r="D9" s="158"/>
      <c r="E9" s="159"/>
      <c r="F9" s="285" t="s">
        <v>113</v>
      </c>
      <c r="G9" s="286"/>
      <c r="H9" s="286"/>
      <c r="I9" s="286"/>
      <c r="J9" s="286"/>
      <c r="K9" s="82" t="s">
        <v>26</v>
      </c>
      <c r="L9" s="160" t="s">
        <v>110</v>
      </c>
      <c r="M9" s="162"/>
      <c r="N9" s="143" t="s">
        <v>28</v>
      </c>
      <c r="O9" s="144"/>
      <c r="P9" s="163">
        <v>1</v>
      </c>
      <c r="Q9" s="163"/>
      <c r="R9" s="83" t="s">
        <v>27</v>
      </c>
      <c r="S9" s="83"/>
      <c r="T9" s="66"/>
      <c r="U9" s="66"/>
      <c r="V9" s="66"/>
      <c r="W9" s="66"/>
      <c r="X9" s="66"/>
      <c r="Y9" s="66"/>
      <c r="Z9" s="84"/>
      <c r="AA9" s="152" t="s">
        <v>41</v>
      </c>
      <c r="AB9" s="152"/>
      <c r="AC9" s="66"/>
      <c r="AD9" s="153" t="s">
        <v>95</v>
      </c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80"/>
    </row>
    <row r="10" spans="1:67" ht="24.95" customHeight="1" x14ac:dyDescent="0.15">
      <c r="A10" s="137" t="s">
        <v>17</v>
      </c>
      <c r="B10" s="138"/>
      <c r="C10" s="138"/>
      <c r="D10" s="138"/>
      <c r="E10" s="139"/>
      <c r="F10" s="146" t="s">
        <v>97</v>
      </c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8"/>
      <c r="T10" s="66"/>
      <c r="U10" s="66"/>
      <c r="V10" s="66"/>
      <c r="W10" s="66"/>
      <c r="X10" s="66"/>
      <c r="Y10" s="66"/>
      <c r="Z10" s="84"/>
      <c r="AA10" s="152" t="s">
        <v>39</v>
      </c>
      <c r="AB10" s="152"/>
      <c r="AC10" s="66"/>
      <c r="AD10" s="153" t="s">
        <v>96</v>
      </c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85" t="s">
        <v>42</v>
      </c>
      <c r="AQ10" s="127"/>
    </row>
    <row r="11" spans="1:67" ht="24.95" customHeight="1" x14ac:dyDescent="0.15">
      <c r="A11" s="143"/>
      <c r="B11" s="144"/>
      <c r="C11" s="144"/>
      <c r="D11" s="144"/>
      <c r="E11" s="145"/>
      <c r="F11" s="149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1"/>
      <c r="T11" s="66"/>
      <c r="U11" s="66"/>
      <c r="V11" s="66"/>
      <c r="W11" s="66"/>
      <c r="X11" s="66"/>
      <c r="Y11" s="66"/>
      <c r="Z11" s="86"/>
      <c r="AA11" s="154" t="s">
        <v>40</v>
      </c>
      <c r="AB11" s="154"/>
      <c r="AC11" s="87"/>
      <c r="AD11" s="155" t="s">
        <v>93</v>
      </c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88"/>
    </row>
    <row r="12" spans="1:67" ht="9.9499999999999993" customHeight="1" x14ac:dyDescent="0.15">
      <c r="A12" s="89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</row>
    <row r="13" spans="1:67" ht="15" customHeight="1" x14ac:dyDescent="0.2">
      <c r="A13" s="137" t="s">
        <v>14</v>
      </c>
      <c r="B13" s="138"/>
      <c r="C13" s="138"/>
      <c r="D13" s="138"/>
      <c r="E13" s="139"/>
      <c r="F13" s="165" t="s">
        <v>15</v>
      </c>
      <c r="G13" s="166"/>
      <c r="H13" s="166"/>
      <c r="I13" s="166"/>
      <c r="J13" s="167"/>
      <c r="K13" s="165" t="s">
        <v>9</v>
      </c>
      <c r="L13" s="166"/>
      <c r="M13" s="166"/>
      <c r="N13" s="167"/>
      <c r="O13" s="165" t="s">
        <v>16</v>
      </c>
      <c r="P13" s="166"/>
      <c r="Q13" s="166"/>
      <c r="R13" s="166"/>
      <c r="S13" s="167"/>
      <c r="T13" s="66"/>
      <c r="U13" s="66"/>
      <c r="V13" s="171"/>
      <c r="W13" s="171"/>
      <c r="X13" s="66"/>
      <c r="Y13" s="66"/>
      <c r="Z13" s="172"/>
      <c r="AA13" s="172"/>
      <c r="AB13" s="172"/>
      <c r="AC13" s="172"/>
      <c r="AD13" s="178"/>
      <c r="AE13" s="178"/>
      <c r="AF13" s="178"/>
      <c r="AG13" s="178"/>
      <c r="AH13" s="178"/>
      <c r="AI13" s="178"/>
      <c r="AJ13" s="178"/>
      <c r="AK13" s="178"/>
      <c r="AL13" s="178"/>
      <c r="AM13" s="90"/>
      <c r="AN13" s="90"/>
      <c r="AO13" s="90"/>
      <c r="AQ13" s="124" t="s">
        <v>111</v>
      </c>
    </row>
    <row r="14" spans="1:67" ht="15" customHeight="1" x14ac:dyDescent="0.15">
      <c r="A14" s="143"/>
      <c r="B14" s="144"/>
      <c r="C14" s="144"/>
      <c r="D14" s="144"/>
      <c r="E14" s="145"/>
      <c r="F14" s="168"/>
      <c r="G14" s="169"/>
      <c r="H14" s="169"/>
      <c r="I14" s="169"/>
      <c r="J14" s="170"/>
      <c r="K14" s="205">
        <v>0.1</v>
      </c>
      <c r="L14" s="206"/>
      <c r="M14" s="206"/>
      <c r="N14" s="207"/>
      <c r="O14" s="168"/>
      <c r="P14" s="169"/>
      <c r="Q14" s="169"/>
      <c r="R14" s="169"/>
      <c r="S14" s="170"/>
      <c r="T14" s="66"/>
      <c r="U14" s="66"/>
      <c r="V14" s="152"/>
      <c r="W14" s="152"/>
      <c r="X14" s="66"/>
      <c r="Y14" s="66"/>
      <c r="Z14" s="172"/>
      <c r="AA14" s="172"/>
      <c r="AB14" s="172"/>
      <c r="AC14" s="172"/>
      <c r="AD14" s="178"/>
      <c r="AE14" s="178"/>
      <c r="AF14" s="178"/>
      <c r="AG14" s="178"/>
      <c r="AH14" s="178"/>
      <c r="AI14" s="178"/>
      <c r="AJ14" s="178"/>
      <c r="AK14" s="178"/>
      <c r="AL14" s="178"/>
      <c r="AM14" s="90"/>
      <c r="AN14" s="90"/>
      <c r="AO14" s="90"/>
      <c r="AQ14" s="124" t="s">
        <v>114</v>
      </c>
    </row>
    <row r="15" spans="1:67" ht="15" customHeight="1" x14ac:dyDescent="0.15">
      <c r="A15" s="180" t="s">
        <v>4</v>
      </c>
      <c r="B15" s="182" t="s">
        <v>3</v>
      </c>
      <c r="C15" s="182"/>
      <c r="D15" s="182"/>
      <c r="E15" s="183"/>
      <c r="F15" s="199">
        <v>1000000</v>
      </c>
      <c r="G15" s="200"/>
      <c r="H15" s="200"/>
      <c r="I15" s="200"/>
      <c r="J15" s="201"/>
      <c r="K15" s="190">
        <f>ROUND(F15*$K$14,0)</f>
        <v>100000</v>
      </c>
      <c r="L15" s="191"/>
      <c r="M15" s="191"/>
      <c r="N15" s="192"/>
      <c r="O15" s="190">
        <f>F15+K15</f>
        <v>1100000</v>
      </c>
      <c r="P15" s="191"/>
      <c r="Q15" s="191"/>
      <c r="R15" s="191"/>
      <c r="S15" s="192"/>
      <c r="T15" s="66"/>
      <c r="U15" s="66"/>
      <c r="V15" s="66"/>
      <c r="W15" s="66"/>
      <c r="X15" s="66"/>
      <c r="Y15" s="66"/>
      <c r="Z15" s="172"/>
      <c r="AA15" s="172"/>
      <c r="AB15" s="172"/>
      <c r="AC15" s="172"/>
      <c r="AD15" s="178"/>
      <c r="AE15" s="178"/>
      <c r="AF15" s="178"/>
      <c r="AG15" s="178"/>
      <c r="AH15" s="178"/>
      <c r="AI15" s="179"/>
      <c r="AJ15" s="179"/>
      <c r="AK15" s="179"/>
      <c r="AL15" s="179"/>
      <c r="AM15" s="179"/>
      <c r="AN15" s="90"/>
      <c r="AO15" s="90"/>
      <c r="AQ15" s="124" t="s">
        <v>115</v>
      </c>
    </row>
    <row r="16" spans="1:67" ht="15" customHeight="1" x14ac:dyDescent="0.15">
      <c r="A16" s="181"/>
      <c r="B16" s="197"/>
      <c r="C16" s="197"/>
      <c r="D16" s="197"/>
      <c r="E16" s="198"/>
      <c r="F16" s="202"/>
      <c r="G16" s="203"/>
      <c r="H16" s="203"/>
      <c r="I16" s="203"/>
      <c r="J16" s="204"/>
      <c r="K16" s="193"/>
      <c r="L16" s="194"/>
      <c r="M16" s="194"/>
      <c r="N16" s="195"/>
      <c r="O16" s="193"/>
      <c r="P16" s="194"/>
      <c r="Q16" s="194"/>
      <c r="R16" s="194"/>
      <c r="S16" s="195"/>
      <c r="T16" s="66"/>
      <c r="U16" s="66"/>
      <c r="V16" s="66"/>
      <c r="W16" s="66"/>
      <c r="X16" s="66"/>
      <c r="Y16" s="66"/>
      <c r="Z16" s="172"/>
      <c r="AA16" s="172"/>
      <c r="AB16" s="172"/>
      <c r="AC16" s="172"/>
      <c r="AD16" s="178"/>
      <c r="AE16" s="178"/>
      <c r="AF16" s="178"/>
      <c r="AG16" s="178"/>
      <c r="AH16" s="178"/>
      <c r="AI16" s="179"/>
      <c r="AJ16" s="179"/>
      <c r="AK16" s="179"/>
      <c r="AL16" s="179"/>
      <c r="AM16" s="179"/>
      <c r="AN16" s="90"/>
      <c r="AO16" s="90"/>
    </row>
    <row r="17" spans="1:41" ht="15" customHeight="1" x14ac:dyDescent="0.15">
      <c r="A17" s="180" t="s">
        <v>5</v>
      </c>
      <c r="B17" s="182" t="s">
        <v>8</v>
      </c>
      <c r="C17" s="182"/>
      <c r="D17" s="182"/>
      <c r="E17" s="183"/>
      <c r="F17" s="184">
        <v>1000000</v>
      </c>
      <c r="G17" s="185"/>
      <c r="H17" s="185"/>
      <c r="I17" s="185"/>
      <c r="J17" s="186"/>
      <c r="K17" s="190">
        <f>ROUND(F17*$K$14,0)</f>
        <v>100000</v>
      </c>
      <c r="L17" s="191"/>
      <c r="M17" s="191"/>
      <c r="N17" s="192"/>
      <c r="O17" s="190">
        <f>F17+K17</f>
        <v>1100000</v>
      </c>
      <c r="P17" s="191"/>
      <c r="Q17" s="191"/>
      <c r="R17" s="191"/>
      <c r="S17" s="192"/>
      <c r="T17" s="66"/>
      <c r="U17" s="66"/>
      <c r="V17" s="66"/>
      <c r="W17" s="66"/>
      <c r="X17" s="66"/>
      <c r="Y17" s="66"/>
      <c r="Z17" s="172"/>
      <c r="AA17" s="172"/>
      <c r="AB17" s="172"/>
      <c r="AC17" s="172"/>
      <c r="AD17" s="178"/>
      <c r="AE17" s="178"/>
      <c r="AF17" s="178"/>
      <c r="AG17" s="178"/>
      <c r="AH17" s="90"/>
      <c r="AI17" s="196"/>
      <c r="AJ17" s="196"/>
      <c r="AK17" s="196"/>
      <c r="AL17" s="196"/>
      <c r="AM17" s="196"/>
      <c r="AN17" s="196"/>
      <c r="AO17" s="90"/>
    </row>
    <row r="18" spans="1:41" ht="15" customHeight="1" x14ac:dyDescent="0.15">
      <c r="A18" s="181"/>
      <c r="B18" s="91" t="s">
        <v>10</v>
      </c>
      <c r="C18" s="209">
        <f>IF(AND(F15&lt;&gt;0,F17&lt;&gt;0),F17/F15*100,0)</f>
        <v>100</v>
      </c>
      <c r="D18" s="209"/>
      <c r="E18" s="92" t="s">
        <v>11</v>
      </c>
      <c r="F18" s="187"/>
      <c r="G18" s="188"/>
      <c r="H18" s="188"/>
      <c r="I18" s="188"/>
      <c r="J18" s="189"/>
      <c r="K18" s="193"/>
      <c r="L18" s="194"/>
      <c r="M18" s="194"/>
      <c r="N18" s="195"/>
      <c r="O18" s="193"/>
      <c r="P18" s="194"/>
      <c r="Q18" s="194"/>
      <c r="R18" s="194"/>
      <c r="S18" s="195"/>
      <c r="T18" s="66"/>
      <c r="U18" s="66"/>
      <c r="V18" s="66"/>
      <c r="W18" s="66"/>
      <c r="X18" s="66"/>
      <c r="Y18" s="66"/>
      <c r="Z18" s="172"/>
      <c r="AA18" s="172"/>
      <c r="AB18" s="172"/>
      <c r="AC18" s="172"/>
      <c r="AD18" s="178"/>
      <c r="AE18" s="178"/>
      <c r="AF18" s="178"/>
      <c r="AG18" s="178"/>
      <c r="AH18" s="90"/>
      <c r="AI18" s="196"/>
      <c r="AJ18" s="196"/>
      <c r="AK18" s="196"/>
      <c r="AL18" s="196"/>
      <c r="AM18" s="196"/>
      <c r="AN18" s="196"/>
      <c r="AO18" s="90"/>
    </row>
    <row r="19" spans="1:41" ht="15" customHeight="1" x14ac:dyDescent="0.15">
      <c r="A19" s="180" t="s">
        <v>6</v>
      </c>
      <c r="B19" s="182" t="s">
        <v>12</v>
      </c>
      <c r="C19" s="182"/>
      <c r="D19" s="182"/>
      <c r="E19" s="183"/>
      <c r="F19" s="211">
        <v>200000</v>
      </c>
      <c r="G19" s="212"/>
      <c r="H19" s="212"/>
      <c r="I19" s="212"/>
      <c r="J19" s="213"/>
      <c r="K19" s="190">
        <f>ROUND(F19*$K$14,0)</f>
        <v>20000</v>
      </c>
      <c r="L19" s="191"/>
      <c r="M19" s="191"/>
      <c r="N19" s="192"/>
      <c r="O19" s="190">
        <f>F19+K19</f>
        <v>220000</v>
      </c>
      <c r="P19" s="191"/>
      <c r="Q19" s="191"/>
      <c r="R19" s="191"/>
      <c r="S19" s="192"/>
      <c r="T19" s="66"/>
      <c r="U19" s="66"/>
      <c r="V19" s="66"/>
      <c r="W19" s="66"/>
      <c r="X19" s="66"/>
      <c r="Y19" s="66"/>
      <c r="Z19" s="172"/>
      <c r="AA19" s="172"/>
      <c r="AB19" s="172"/>
      <c r="AC19" s="172"/>
      <c r="AD19" s="172"/>
      <c r="AE19" s="172"/>
      <c r="AF19" s="90"/>
      <c r="AG19" s="90"/>
      <c r="AH19" s="172"/>
      <c r="AI19" s="172"/>
      <c r="AJ19" s="172"/>
      <c r="AK19" s="90"/>
      <c r="AL19" s="90"/>
      <c r="AM19" s="172"/>
      <c r="AN19" s="93"/>
      <c r="AO19" s="90"/>
    </row>
    <row r="20" spans="1:41" ht="15" customHeight="1" thickBot="1" x14ac:dyDescent="0.2">
      <c r="A20" s="210"/>
      <c r="B20" s="172" t="s">
        <v>13</v>
      </c>
      <c r="C20" s="172"/>
      <c r="D20" s="172"/>
      <c r="E20" s="208"/>
      <c r="F20" s="214"/>
      <c r="G20" s="215"/>
      <c r="H20" s="215"/>
      <c r="I20" s="215"/>
      <c r="J20" s="216"/>
      <c r="K20" s="217"/>
      <c r="L20" s="218"/>
      <c r="M20" s="218"/>
      <c r="N20" s="219"/>
      <c r="O20" s="217"/>
      <c r="P20" s="218"/>
      <c r="Q20" s="218"/>
      <c r="R20" s="218"/>
      <c r="S20" s="219"/>
      <c r="T20" s="66"/>
      <c r="U20" s="66"/>
      <c r="V20" s="66"/>
      <c r="W20" s="66"/>
      <c r="X20" s="66"/>
      <c r="Y20" s="66"/>
      <c r="Z20" s="172"/>
      <c r="AA20" s="172"/>
      <c r="AB20" s="172"/>
      <c r="AC20" s="172"/>
      <c r="AD20" s="172"/>
      <c r="AE20" s="172"/>
      <c r="AF20" s="90"/>
      <c r="AG20" s="90"/>
      <c r="AH20" s="172"/>
      <c r="AI20" s="172"/>
      <c r="AJ20" s="172"/>
      <c r="AK20" s="90"/>
      <c r="AL20" s="90"/>
      <c r="AM20" s="172"/>
      <c r="AN20" s="93"/>
      <c r="AO20" s="90"/>
    </row>
    <row r="21" spans="1:41" ht="15" customHeight="1" x14ac:dyDescent="0.15">
      <c r="A21" s="221" t="s">
        <v>7</v>
      </c>
      <c r="B21" s="223" t="s">
        <v>104</v>
      </c>
      <c r="C21" s="223"/>
      <c r="D21" s="223"/>
      <c r="E21" s="224"/>
      <c r="F21" s="227">
        <f>F17-F19</f>
        <v>800000</v>
      </c>
      <c r="G21" s="228"/>
      <c r="H21" s="228"/>
      <c r="I21" s="228"/>
      <c r="J21" s="229"/>
      <c r="K21" s="227">
        <f>ROUND(F21*$K$14,0)</f>
        <v>80000</v>
      </c>
      <c r="L21" s="228"/>
      <c r="M21" s="228"/>
      <c r="N21" s="229"/>
      <c r="O21" s="227">
        <f>F21+K21</f>
        <v>880000</v>
      </c>
      <c r="P21" s="228"/>
      <c r="Q21" s="228"/>
      <c r="R21" s="228"/>
      <c r="S21" s="233"/>
      <c r="T21" s="66"/>
      <c r="U21" s="66"/>
      <c r="V21" s="66"/>
      <c r="W21" s="66"/>
      <c r="X21" s="66"/>
      <c r="Y21" s="66"/>
      <c r="Z21" s="172"/>
      <c r="AA21" s="172"/>
      <c r="AB21" s="172"/>
      <c r="AC21" s="172"/>
      <c r="AD21" s="172"/>
      <c r="AE21" s="172"/>
      <c r="AF21" s="220"/>
      <c r="AG21" s="220"/>
      <c r="AH21" s="220"/>
      <c r="AI21" s="172"/>
      <c r="AJ21" s="172"/>
      <c r="AK21" s="90"/>
      <c r="AL21" s="90"/>
      <c r="AM21" s="90"/>
      <c r="AN21" s="90"/>
      <c r="AO21" s="90"/>
    </row>
    <row r="22" spans="1:41" ht="15" customHeight="1" thickBot="1" x14ac:dyDescent="0.2">
      <c r="A22" s="222"/>
      <c r="B22" s="225"/>
      <c r="C22" s="225"/>
      <c r="D22" s="225"/>
      <c r="E22" s="226"/>
      <c r="F22" s="230"/>
      <c r="G22" s="231"/>
      <c r="H22" s="231"/>
      <c r="I22" s="231"/>
      <c r="J22" s="232"/>
      <c r="K22" s="230"/>
      <c r="L22" s="231"/>
      <c r="M22" s="231"/>
      <c r="N22" s="232"/>
      <c r="O22" s="230"/>
      <c r="P22" s="231"/>
      <c r="Q22" s="231"/>
      <c r="R22" s="231"/>
      <c r="S22" s="234"/>
      <c r="T22" s="66"/>
      <c r="U22" s="66"/>
      <c r="V22" s="66"/>
      <c r="W22" s="66"/>
      <c r="X22" s="66"/>
      <c r="Y22" s="66"/>
      <c r="Z22" s="172"/>
      <c r="AA22" s="172"/>
      <c r="AB22" s="172"/>
      <c r="AC22" s="172"/>
      <c r="AD22" s="172"/>
      <c r="AE22" s="172"/>
      <c r="AF22" s="220"/>
      <c r="AG22" s="220"/>
      <c r="AH22" s="220"/>
      <c r="AI22" s="172"/>
      <c r="AJ22" s="172"/>
      <c r="AK22" s="90"/>
      <c r="AL22" s="90"/>
      <c r="AM22" s="90"/>
      <c r="AN22" s="90"/>
      <c r="AO22" s="90"/>
    </row>
    <row r="23" spans="1:41" ht="15" customHeight="1" x14ac:dyDescent="0.15">
      <c r="A23" s="66"/>
      <c r="B23" s="115"/>
      <c r="C23" s="115"/>
      <c r="D23" s="115"/>
      <c r="E23" s="115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66"/>
      <c r="U23" s="94"/>
      <c r="V23" s="66"/>
      <c r="W23" s="66"/>
      <c r="X23" s="66"/>
      <c r="Y23" s="66"/>
      <c r="Z23" s="172"/>
      <c r="AA23" s="172"/>
      <c r="AB23" s="172"/>
      <c r="AC23" s="172"/>
      <c r="AD23" s="172"/>
      <c r="AE23" s="172"/>
      <c r="AF23" s="220"/>
      <c r="AG23" s="220"/>
      <c r="AH23" s="220"/>
      <c r="AI23" s="172"/>
      <c r="AJ23" s="172"/>
      <c r="AK23" s="90"/>
      <c r="AL23" s="90"/>
      <c r="AM23" s="90"/>
      <c r="AN23" s="90"/>
      <c r="AO23" s="90"/>
    </row>
    <row r="24" spans="1:41" ht="15" customHeight="1" x14ac:dyDescent="0.15">
      <c r="A24" s="235" t="str">
        <f>IF(OR($AQ$2=2,$AQ$2=3),"",IF(AND(K28="OK",K29="OK",K30="OK"),"","工事完成通知日・工事完成検査日・工事完成引渡申出日を入力してください"))</f>
        <v/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66"/>
      <c r="U24" s="66"/>
      <c r="V24" s="66"/>
      <c r="W24" s="66"/>
      <c r="X24" s="66"/>
      <c r="Y24" s="66"/>
      <c r="Z24" s="172"/>
      <c r="AA24" s="172"/>
      <c r="AB24" s="172"/>
      <c r="AC24" s="172"/>
      <c r="AD24" s="172"/>
      <c r="AE24" s="172"/>
      <c r="AF24" s="220"/>
      <c r="AG24" s="220"/>
      <c r="AH24" s="220"/>
      <c r="AI24" s="172"/>
      <c r="AJ24" s="172"/>
      <c r="AK24" s="90"/>
      <c r="AL24" s="90"/>
      <c r="AM24" s="90"/>
      <c r="AN24" s="90"/>
      <c r="AO24" s="90"/>
    </row>
    <row r="25" spans="1:41" ht="15" customHeight="1" x14ac:dyDescent="0.15">
      <c r="A25" s="235"/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66"/>
      <c r="U25" s="94"/>
      <c r="V25" s="66"/>
      <c r="W25" s="66"/>
      <c r="X25" s="66"/>
      <c r="Y25" s="66"/>
      <c r="Z25" s="172"/>
      <c r="AA25" s="172"/>
      <c r="AB25" s="172"/>
      <c r="AC25" s="172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</row>
    <row r="26" spans="1:41" ht="15" customHeight="1" x14ac:dyDescent="0.15">
      <c r="A26" s="235"/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66"/>
      <c r="U26" s="66"/>
      <c r="V26" s="66"/>
      <c r="W26" s="66"/>
      <c r="X26" s="66"/>
      <c r="Y26" s="66"/>
      <c r="Z26" s="172"/>
      <c r="AA26" s="172"/>
      <c r="AB26" s="172"/>
      <c r="AC26" s="172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</row>
    <row r="27" spans="1:41" ht="15" customHeight="1" x14ac:dyDescent="0.1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94"/>
      <c r="V27" s="66"/>
      <c r="W27" s="66"/>
      <c r="X27" s="66"/>
      <c r="Y27" s="66"/>
      <c r="Z27" s="172"/>
      <c r="AA27" s="172"/>
      <c r="AB27" s="172"/>
      <c r="AC27" s="172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</row>
    <row r="28" spans="1:41" ht="30.75" customHeight="1" x14ac:dyDescent="0.15">
      <c r="A28" s="238" t="str">
        <f>IF(AQ2=1,"【工事完成通知日】","")</f>
        <v>【工事完成通知日】</v>
      </c>
      <c r="B28" s="238"/>
      <c r="C28" s="238"/>
      <c r="D28" s="238"/>
      <c r="E28" s="238"/>
      <c r="F28" s="239">
        <v>45935</v>
      </c>
      <c r="G28" s="240"/>
      <c r="H28" s="240"/>
      <c r="I28" s="240"/>
      <c r="J28" s="240"/>
      <c r="K28" s="242" t="str">
        <f>IF(F28="","",IF(F28&lt;=AQ3,"OK",AQ13))</f>
        <v>OK</v>
      </c>
      <c r="L28" s="242"/>
      <c r="M28" s="242"/>
      <c r="N28" s="242"/>
      <c r="O28" s="242"/>
      <c r="P28" s="242"/>
      <c r="Q28" s="242"/>
      <c r="R28" s="242"/>
      <c r="S28" s="242"/>
      <c r="T28" s="242"/>
      <c r="U28" s="66"/>
      <c r="V28" s="66"/>
      <c r="W28" s="66"/>
      <c r="X28" s="66"/>
      <c r="Y28" s="66"/>
      <c r="Z28" s="172"/>
      <c r="AA28" s="172"/>
      <c r="AB28" s="172"/>
      <c r="AC28" s="172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</row>
    <row r="29" spans="1:41" ht="30.75" customHeight="1" x14ac:dyDescent="0.15">
      <c r="A29" s="238" t="str">
        <f>IF(AQ2=1,"【工事完成検査日】","")</f>
        <v>【工事完成検査日】</v>
      </c>
      <c r="B29" s="238"/>
      <c r="C29" s="238"/>
      <c r="D29" s="238"/>
      <c r="E29" s="238"/>
      <c r="F29" s="239">
        <v>45955</v>
      </c>
      <c r="G29" s="240"/>
      <c r="H29" s="240"/>
      <c r="I29" s="240"/>
      <c r="J29" s="240"/>
      <c r="K29" s="242" t="str">
        <f>IF(F29="","",IF(AND(F29&gt;=F28,F29&lt;=F28+20,F29&lt;=AQ3),"OK",AQ14))</f>
        <v>OK</v>
      </c>
      <c r="L29" s="242"/>
      <c r="M29" s="242"/>
      <c r="N29" s="242"/>
      <c r="O29" s="242"/>
      <c r="P29" s="242"/>
      <c r="Q29" s="242"/>
      <c r="R29" s="242"/>
      <c r="S29" s="242"/>
      <c r="T29" s="242"/>
      <c r="U29" s="126"/>
      <c r="V29" s="66"/>
      <c r="W29" s="66"/>
      <c r="X29" s="66"/>
      <c r="Y29" s="66"/>
      <c r="Z29" s="172"/>
      <c r="AA29" s="172"/>
      <c r="AB29" s="172"/>
      <c r="AC29" s="172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</row>
    <row r="30" spans="1:41" ht="30.75" customHeight="1" x14ac:dyDescent="0.15">
      <c r="A30" s="238" t="str">
        <f>IF(AQ2=1,"【工事完成引渡申出日】","")</f>
        <v>【工事完成引渡申出日】</v>
      </c>
      <c r="B30" s="238"/>
      <c r="C30" s="238"/>
      <c r="D30" s="238"/>
      <c r="E30" s="238"/>
      <c r="F30" s="239">
        <v>45961</v>
      </c>
      <c r="G30" s="240"/>
      <c r="H30" s="240"/>
      <c r="I30" s="240"/>
      <c r="J30" s="240"/>
      <c r="K30" s="242" t="str">
        <f>IF($F$30="","",IF(AND($F$30&gt;=$F$29,$F$30&lt;=$AQ$3, $F$29&gt;=$F$28,$F$28&lt;=$AQ$3),"OK",AQ15))</f>
        <v>OK</v>
      </c>
      <c r="L30" s="242"/>
      <c r="M30" s="242"/>
      <c r="N30" s="242"/>
      <c r="O30" s="242"/>
      <c r="P30" s="242"/>
      <c r="Q30" s="242"/>
      <c r="R30" s="242"/>
      <c r="S30" s="242"/>
      <c r="T30" s="242"/>
      <c r="U30" s="120"/>
      <c r="V30" s="66"/>
      <c r="W30" s="66"/>
      <c r="X30" s="66"/>
      <c r="Y30" s="66"/>
      <c r="Z30" s="172"/>
      <c r="AA30" s="172"/>
      <c r="AB30" s="172"/>
      <c r="AC30" s="172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</row>
    <row r="31" spans="1:41" ht="15" customHeight="1" x14ac:dyDescent="0.15">
      <c r="A31" s="96"/>
      <c r="B31" s="96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66"/>
      <c r="U31" s="94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</row>
    <row r="32" spans="1:41" ht="15" customHeight="1" x14ac:dyDescent="0.15">
      <c r="A32" s="67"/>
      <c r="B32" s="67"/>
      <c r="C32" s="67"/>
      <c r="D32" s="67"/>
      <c r="E32" s="67"/>
      <c r="F32" s="67"/>
      <c r="G32" s="241" t="str">
        <f>IF(A24="工事完成通知日・工事完成検査日・工事完成引渡申出日を入力してください","※エラー：工事完成通知日・工事完成検査日・工事完成引渡申出日を正しく入力し、印刷してください","")</f>
        <v/>
      </c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67"/>
      <c r="AJ32" s="119" t="s">
        <v>88</v>
      </c>
      <c r="AK32" s="67"/>
      <c r="AL32" s="67"/>
      <c r="AM32" s="67"/>
      <c r="AN32" s="67"/>
      <c r="AO32" s="67"/>
    </row>
    <row r="33" spans="1:44" ht="20.100000000000001" customHeight="1" x14ac:dyDescent="0.15">
      <c r="A33" s="132" t="s">
        <v>44</v>
      </c>
      <c r="B33" s="133"/>
      <c r="C33" s="133"/>
      <c r="D33" s="133"/>
      <c r="E33" s="134"/>
      <c r="F33" s="65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66"/>
      <c r="AJ33" s="236">
        <f>AQ3</f>
        <v>45961</v>
      </c>
      <c r="AK33" s="236"/>
      <c r="AL33" s="236"/>
      <c r="AM33" s="236"/>
      <c r="AN33" s="236"/>
      <c r="AO33" s="236"/>
    </row>
    <row r="34" spans="1:44" s="2" customFormat="1" ht="32.1" customHeight="1" x14ac:dyDescent="0.15">
      <c r="A34" s="237" t="s">
        <v>0</v>
      </c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7"/>
      <c r="AM34" s="237"/>
      <c r="AN34" s="237"/>
      <c r="AO34" s="237"/>
      <c r="AQ34" s="61"/>
      <c r="AR34" s="59"/>
    </row>
    <row r="35" spans="1:44" ht="20.100000000000001" customHeight="1" x14ac:dyDescent="0.15">
      <c r="A35" s="136" t="str">
        <f>A4</f>
        <v>（兼　工事完成通知書）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R35" s="62"/>
    </row>
    <row r="36" spans="1:44" ht="24.95" customHeight="1" x14ac:dyDescent="0.15">
      <c r="A36" s="69" t="s">
        <v>1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6"/>
      <c r="U36" s="69"/>
      <c r="V36" s="69"/>
      <c r="W36" s="69"/>
      <c r="X36" s="69"/>
      <c r="Y36" s="69"/>
      <c r="Z36" s="137" t="s">
        <v>29</v>
      </c>
      <c r="AA36" s="138"/>
      <c r="AB36" s="138"/>
      <c r="AC36" s="138"/>
      <c r="AD36" s="139"/>
      <c r="AE36" s="243">
        <f>AE5</f>
        <v>1234</v>
      </c>
      <c r="AF36" s="244"/>
      <c r="AG36" s="244"/>
      <c r="AH36" s="245"/>
      <c r="AI36" s="70"/>
      <c r="AJ36" s="71"/>
      <c r="AK36" s="71"/>
      <c r="AL36" s="71"/>
      <c r="AM36" s="71"/>
      <c r="AN36" s="71"/>
      <c r="AO36" s="71"/>
    </row>
    <row r="37" spans="1:44" ht="9.9499999999999993" customHeight="1" x14ac:dyDescent="0.1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72"/>
      <c r="AA37" s="73"/>
      <c r="AB37" s="73"/>
      <c r="AC37" s="73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5"/>
    </row>
    <row r="38" spans="1:44" ht="24.95" customHeight="1" x14ac:dyDescent="0.15">
      <c r="A38" s="66"/>
      <c r="B38" s="76" t="s">
        <v>2</v>
      </c>
      <c r="C38" s="66"/>
      <c r="D38" s="66"/>
      <c r="E38" s="66"/>
      <c r="F38" s="66"/>
      <c r="G38" s="66"/>
      <c r="H38" s="66"/>
      <c r="I38" s="66"/>
      <c r="J38" s="66"/>
      <c r="K38" s="66"/>
      <c r="L38" s="69"/>
      <c r="M38" s="69"/>
      <c r="N38" s="69"/>
      <c r="O38" s="69"/>
      <c r="P38" s="69"/>
      <c r="Q38" s="69"/>
      <c r="R38" s="69"/>
      <c r="S38" s="69"/>
      <c r="T38" s="66"/>
      <c r="U38" s="66"/>
      <c r="V38" s="66"/>
      <c r="W38" s="66"/>
      <c r="X38" s="66"/>
      <c r="Y38" s="66"/>
      <c r="Z38" s="77"/>
      <c r="AA38" s="78" t="s">
        <v>80</v>
      </c>
      <c r="AB38" s="78"/>
      <c r="AC38" s="78"/>
      <c r="AD38" s="79" t="s">
        <v>81</v>
      </c>
      <c r="AE38" s="246" t="str">
        <f>AE7</f>
        <v>7011501007369</v>
      </c>
      <c r="AF38" s="247"/>
      <c r="AG38" s="247"/>
      <c r="AH38" s="247"/>
      <c r="AI38" s="247"/>
      <c r="AJ38" s="247"/>
      <c r="AK38" s="247"/>
      <c r="AL38" s="247"/>
      <c r="AM38" s="247"/>
      <c r="AN38" s="247"/>
      <c r="AO38" s="80"/>
    </row>
    <row r="39" spans="1:44" ht="5.0999999999999996" customHeight="1" x14ac:dyDescent="0.15">
      <c r="A39" s="66"/>
      <c r="B39" s="7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77"/>
      <c r="AA39" s="78"/>
      <c r="AB39" s="78"/>
      <c r="AC39" s="78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81"/>
    </row>
    <row r="40" spans="1:44" ht="24.95" customHeight="1" x14ac:dyDescent="0.15">
      <c r="A40" s="157" t="s">
        <v>105</v>
      </c>
      <c r="B40" s="158"/>
      <c r="C40" s="158"/>
      <c r="D40" s="158"/>
      <c r="E40" s="159"/>
      <c r="F40" s="248" t="str">
        <f>IF(LEN(F9)&gt;7,REPLACE(F9,8,,"-"),IF(F9="","",F9))</f>
        <v>3025001-01</v>
      </c>
      <c r="G40" s="249"/>
      <c r="H40" s="249"/>
      <c r="I40" s="249"/>
      <c r="J40" s="249"/>
      <c r="K40" s="82" t="s">
        <v>26</v>
      </c>
      <c r="L40" s="248" t="str">
        <f>L9</f>
        <v>01</v>
      </c>
      <c r="M40" s="250"/>
      <c r="N40" s="143" t="s">
        <v>28</v>
      </c>
      <c r="O40" s="144"/>
      <c r="P40" s="251">
        <f>P9</f>
        <v>1</v>
      </c>
      <c r="Q40" s="251"/>
      <c r="R40" s="83" t="s">
        <v>27</v>
      </c>
      <c r="S40" s="83"/>
      <c r="T40" s="66"/>
      <c r="U40" s="66"/>
      <c r="V40" s="66"/>
      <c r="W40" s="66"/>
      <c r="X40" s="66"/>
      <c r="Y40" s="66"/>
      <c r="Z40" s="84"/>
      <c r="AA40" s="152" t="s">
        <v>41</v>
      </c>
      <c r="AB40" s="152"/>
      <c r="AC40" s="66"/>
      <c r="AD40" s="253" t="str">
        <f>AD9</f>
        <v>東京都台東区東上野3-1-13 第７大銀ビル</v>
      </c>
      <c r="AE40" s="253"/>
      <c r="AF40" s="253"/>
      <c r="AG40" s="253"/>
      <c r="AH40" s="253"/>
      <c r="AI40" s="253"/>
      <c r="AJ40" s="253"/>
      <c r="AK40" s="253"/>
      <c r="AL40" s="253"/>
      <c r="AM40" s="253"/>
      <c r="AN40" s="253"/>
      <c r="AO40" s="80"/>
    </row>
    <row r="41" spans="1:44" ht="24.95" customHeight="1" x14ac:dyDescent="0.15">
      <c r="A41" s="137" t="s">
        <v>17</v>
      </c>
      <c r="B41" s="138"/>
      <c r="C41" s="138"/>
      <c r="D41" s="138"/>
      <c r="E41" s="139"/>
      <c r="F41" s="254" t="str">
        <f>F10</f>
        <v>工事名称を入力（注文書を参照して下さい）
請負金額が100,000円未満の場合は当社担当に確認</v>
      </c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6"/>
      <c r="T41" s="66"/>
      <c r="U41" s="66"/>
      <c r="V41" s="66"/>
      <c r="W41" s="66"/>
      <c r="X41" s="66"/>
      <c r="Y41" s="66"/>
      <c r="Z41" s="84"/>
      <c r="AA41" s="152" t="s">
        <v>39</v>
      </c>
      <c r="AB41" s="152"/>
      <c r="AC41" s="66"/>
      <c r="AD41" s="253" t="str">
        <f>AD10</f>
        <v>太平洋テクノ株式会社</v>
      </c>
      <c r="AE41" s="253"/>
      <c r="AF41" s="253"/>
      <c r="AG41" s="253"/>
      <c r="AH41" s="253"/>
      <c r="AI41" s="253"/>
      <c r="AJ41" s="253"/>
      <c r="AK41" s="253"/>
      <c r="AL41" s="253"/>
      <c r="AM41" s="253"/>
      <c r="AN41" s="253"/>
      <c r="AO41" s="85" t="s">
        <v>42</v>
      </c>
    </row>
    <row r="42" spans="1:44" ht="24.95" customHeight="1" x14ac:dyDescent="0.15">
      <c r="A42" s="143"/>
      <c r="B42" s="144"/>
      <c r="C42" s="144"/>
      <c r="D42" s="144"/>
      <c r="E42" s="145"/>
      <c r="F42" s="257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9"/>
      <c r="T42" s="66"/>
      <c r="U42" s="66"/>
      <c r="V42" s="66"/>
      <c r="W42" s="66"/>
      <c r="X42" s="66"/>
      <c r="Y42" s="66"/>
      <c r="Z42" s="86"/>
      <c r="AA42" s="154" t="s">
        <v>40</v>
      </c>
      <c r="AB42" s="154"/>
      <c r="AC42" s="87"/>
      <c r="AD42" s="260" t="str">
        <f>AD11</f>
        <v>03-5830-9210</v>
      </c>
      <c r="AE42" s="260"/>
      <c r="AF42" s="260"/>
      <c r="AG42" s="260"/>
      <c r="AH42" s="260"/>
      <c r="AI42" s="260"/>
      <c r="AJ42" s="260"/>
      <c r="AK42" s="260"/>
      <c r="AL42" s="260"/>
      <c r="AM42" s="260"/>
      <c r="AN42" s="260"/>
      <c r="AO42" s="88"/>
    </row>
    <row r="43" spans="1:44" ht="9.9499999999999993" customHeight="1" x14ac:dyDescent="0.15">
      <c r="A43" s="89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</row>
    <row r="44" spans="1:44" ht="15" customHeight="1" x14ac:dyDescent="0.2">
      <c r="A44" s="137" t="s">
        <v>14</v>
      </c>
      <c r="B44" s="138"/>
      <c r="C44" s="138"/>
      <c r="D44" s="138"/>
      <c r="E44" s="139"/>
      <c r="F44" s="165" t="s">
        <v>15</v>
      </c>
      <c r="G44" s="166"/>
      <c r="H44" s="166"/>
      <c r="I44" s="166"/>
      <c r="J44" s="167"/>
      <c r="K44" s="165" t="s">
        <v>9</v>
      </c>
      <c r="L44" s="166"/>
      <c r="M44" s="166"/>
      <c r="N44" s="167"/>
      <c r="O44" s="165" t="s">
        <v>16</v>
      </c>
      <c r="P44" s="166"/>
      <c r="Q44" s="166"/>
      <c r="R44" s="166"/>
      <c r="S44" s="167"/>
      <c r="T44" s="66"/>
      <c r="U44" s="97"/>
      <c r="V44" s="252" t="s">
        <v>34</v>
      </c>
      <c r="W44" s="252"/>
      <c r="X44" s="98"/>
      <c r="Y44" s="66"/>
      <c r="Z44" s="137" t="s">
        <v>19</v>
      </c>
      <c r="AA44" s="138"/>
      <c r="AB44" s="138"/>
      <c r="AC44" s="139"/>
      <c r="AD44" s="261" t="s">
        <v>23</v>
      </c>
      <c r="AE44" s="262"/>
      <c r="AF44" s="262"/>
      <c r="AG44" s="262" t="s">
        <v>36</v>
      </c>
      <c r="AH44" s="262"/>
      <c r="AI44" s="262"/>
      <c r="AJ44" s="262" t="s">
        <v>37</v>
      </c>
      <c r="AK44" s="262"/>
      <c r="AL44" s="262"/>
      <c r="AM44" s="99"/>
      <c r="AN44" s="99"/>
      <c r="AO44" s="100"/>
    </row>
    <row r="45" spans="1:44" ht="15" customHeight="1" x14ac:dyDescent="0.15">
      <c r="A45" s="143"/>
      <c r="B45" s="144"/>
      <c r="C45" s="144"/>
      <c r="D45" s="144"/>
      <c r="E45" s="145"/>
      <c r="F45" s="168"/>
      <c r="G45" s="169"/>
      <c r="H45" s="169"/>
      <c r="I45" s="169"/>
      <c r="J45" s="170"/>
      <c r="K45" s="205">
        <v>0.1</v>
      </c>
      <c r="L45" s="206"/>
      <c r="M45" s="206"/>
      <c r="N45" s="207"/>
      <c r="O45" s="168"/>
      <c r="P45" s="169"/>
      <c r="Q45" s="169"/>
      <c r="R45" s="169"/>
      <c r="S45" s="170"/>
      <c r="T45" s="66"/>
      <c r="U45" s="101"/>
      <c r="V45" s="152" t="s">
        <v>35</v>
      </c>
      <c r="W45" s="152"/>
      <c r="X45" s="102"/>
      <c r="Y45" s="66"/>
      <c r="Z45" s="143"/>
      <c r="AA45" s="144"/>
      <c r="AB45" s="144"/>
      <c r="AC45" s="145"/>
      <c r="AD45" s="263"/>
      <c r="AE45" s="264"/>
      <c r="AF45" s="264"/>
      <c r="AG45" s="264"/>
      <c r="AH45" s="264"/>
      <c r="AI45" s="264"/>
      <c r="AJ45" s="264"/>
      <c r="AK45" s="264"/>
      <c r="AL45" s="264"/>
      <c r="AM45" s="83"/>
      <c r="AN45" s="83"/>
      <c r="AO45" s="103"/>
    </row>
    <row r="46" spans="1:44" ht="15" customHeight="1" x14ac:dyDescent="0.15">
      <c r="A46" s="180" t="s">
        <v>4</v>
      </c>
      <c r="B46" s="182" t="s">
        <v>3</v>
      </c>
      <c r="C46" s="182"/>
      <c r="D46" s="182"/>
      <c r="E46" s="183"/>
      <c r="F46" s="275">
        <f>F15</f>
        <v>1000000</v>
      </c>
      <c r="G46" s="276"/>
      <c r="H46" s="276"/>
      <c r="I46" s="276"/>
      <c r="J46" s="277"/>
      <c r="K46" s="190">
        <f>K15</f>
        <v>100000</v>
      </c>
      <c r="L46" s="191"/>
      <c r="M46" s="191"/>
      <c r="N46" s="192"/>
      <c r="O46" s="190">
        <f>O15</f>
        <v>1100000</v>
      </c>
      <c r="P46" s="191"/>
      <c r="Q46" s="191"/>
      <c r="R46" s="191"/>
      <c r="S46" s="192"/>
      <c r="T46" s="66"/>
      <c r="U46" s="97"/>
      <c r="V46" s="104"/>
      <c r="W46" s="104"/>
      <c r="X46" s="98"/>
      <c r="Y46" s="66"/>
      <c r="Z46" s="137" t="s">
        <v>18</v>
      </c>
      <c r="AA46" s="138"/>
      <c r="AB46" s="138"/>
      <c r="AC46" s="139"/>
      <c r="AD46" s="261" t="s">
        <v>22</v>
      </c>
      <c r="AE46" s="262"/>
      <c r="AF46" s="262"/>
      <c r="AG46" s="262"/>
      <c r="AH46" s="262"/>
      <c r="AI46" s="273" t="s">
        <v>72</v>
      </c>
      <c r="AJ46" s="273"/>
      <c r="AK46" s="273"/>
      <c r="AL46" s="273"/>
      <c r="AM46" s="273"/>
      <c r="AN46" s="99"/>
      <c r="AO46" s="100"/>
    </row>
    <row r="47" spans="1:44" ht="15" customHeight="1" x14ac:dyDescent="0.15">
      <c r="A47" s="181"/>
      <c r="B47" s="197"/>
      <c r="C47" s="197"/>
      <c r="D47" s="197"/>
      <c r="E47" s="198"/>
      <c r="F47" s="278"/>
      <c r="G47" s="279"/>
      <c r="H47" s="279"/>
      <c r="I47" s="279"/>
      <c r="J47" s="280"/>
      <c r="K47" s="193"/>
      <c r="L47" s="194"/>
      <c r="M47" s="194"/>
      <c r="N47" s="195"/>
      <c r="O47" s="193"/>
      <c r="P47" s="194"/>
      <c r="Q47" s="194"/>
      <c r="R47" s="194"/>
      <c r="S47" s="195"/>
      <c r="T47" s="66"/>
      <c r="U47" s="105"/>
      <c r="V47" s="106"/>
      <c r="W47" s="106"/>
      <c r="X47" s="107"/>
      <c r="Y47" s="66"/>
      <c r="Z47" s="143"/>
      <c r="AA47" s="144"/>
      <c r="AB47" s="144"/>
      <c r="AC47" s="145"/>
      <c r="AD47" s="263"/>
      <c r="AE47" s="264"/>
      <c r="AF47" s="264"/>
      <c r="AG47" s="264"/>
      <c r="AH47" s="264"/>
      <c r="AI47" s="274"/>
      <c r="AJ47" s="274"/>
      <c r="AK47" s="274"/>
      <c r="AL47" s="274"/>
      <c r="AM47" s="274"/>
      <c r="AN47" s="83"/>
      <c r="AO47" s="103"/>
    </row>
    <row r="48" spans="1:44" ht="15" customHeight="1" x14ac:dyDescent="0.15">
      <c r="A48" s="180" t="s">
        <v>5</v>
      </c>
      <c r="B48" s="182" t="s">
        <v>8</v>
      </c>
      <c r="C48" s="182"/>
      <c r="D48" s="182"/>
      <c r="E48" s="183"/>
      <c r="F48" s="275">
        <f>F17</f>
        <v>1000000</v>
      </c>
      <c r="G48" s="276"/>
      <c r="H48" s="276"/>
      <c r="I48" s="276"/>
      <c r="J48" s="277"/>
      <c r="K48" s="190">
        <f>K17</f>
        <v>100000</v>
      </c>
      <c r="L48" s="191"/>
      <c r="M48" s="191"/>
      <c r="N48" s="192"/>
      <c r="O48" s="190">
        <f>O17</f>
        <v>1100000</v>
      </c>
      <c r="P48" s="191"/>
      <c r="Q48" s="191"/>
      <c r="R48" s="191"/>
      <c r="S48" s="192"/>
      <c r="T48" s="66"/>
      <c r="U48" s="101"/>
      <c r="V48" s="66"/>
      <c r="W48" s="66"/>
      <c r="X48" s="102"/>
      <c r="Y48" s="66"/>
      <c r="Z48" s="137" t="s">
        <v>24</v>
      </c>
      <c r="AA48" s="138"/>
      <c r="AB48" s="138"/>
      <c r="AC48" s="139"/>
      <c r="AD48" s="137" t="s">
        <v>20</v>
      </c>
      <c r="AE48" s="138"/>
      <c r="AF48" s="99"/>
      <c r="AG48" s="99"/>
      <c r="AH48" s="138" t="s">
        <v>21</v>
      </c>
      <c r="AI48" s="138" t="s">
        <v>106</v>
      </c>
      <c r="AJ48" s="138"/>
      <c r="AK48" s="99"/>
      <c r="AL48" s="99"/>
      <c r="AM48" s="138" t="s">
        <v>21</v>
      </c>
      <c r="AN48" s="108"/>
      <c r="AO48" s="100"/>
    </row>
    <row r="49" spans="1:41" ht="15" customHeight="1" x14ac:dyDescent="0.15">
      <c r="A49" s="181"/>
      <c r="B49" s="91" t="s">
        <v>10</v>
      </c>
      <c r="C49" s="209">
        <f>IF(AND(F46&lt;&gt;0,F48&lt;&gt;0),F48/F46*100,0)</f>
        <v>100</v>
      </c>
      <c r="D49" s="209"/>
      <c r="E49" s="92" t="s">
        <v>11</v>
      </c>
      <c r="F49" s="278"/>
      <c r="G49" s="279"/>
      <c r="H49" s="279"/>
      <c r="I49" s="279"/>
      <c r="J49" s="280"/>
      <c r="K49" s="193"/>
      <c r="L49" s="194"/>
      <c r="M49" s="194"/>
      <c r="N49" s="195"/>
      <c r="O49" s="193"/>
      <c r="P49" s="194"/>
      <c r="Q49" s="194"/>
      <c r="R49" s="194"/>
      <c r="S49" s="195"/>
      <c r="T49" s="66"/>
      <c r="U49" s="101"/>
      <c r="V49" s="66"/>
      <c r="W49" s="66"/>
      <c r="X49" s="102"/>
      <c r="Y49" s="66"/>
      <c r="Z49" s="143"/>
      <c r="AA49" s="144"/>
      <c r="AB49" s="144"/>
      <c r="AC49" s="145"/>
      <c r="AD49" s="143"/>
      <c r="AE49" s="144"/>
      <c r="AF49" s="83"/>
      <c r="AG49" s="83"/>
      <c r="AH49" s="144"/>
      <c r="AI49" s="144"/>
      <c r="AJ49" s="144"/>
      <c r="AK49" s="83"/>
      <c r="AL49" s="83"/>
      <c r="AM49" s="144"/>
      <c r="AN49" s="91"/>
      <c r="AO49" s="103"/>
    </row>
    <row r="50" spans="1:41" ht="15" customHeight="1" x14ac:dyDescent="0.15">
      <c r="A50" s="180" t="s">
        <v>6</v>
      </c>
      <c r="B50" s="182" t="s">
        <v>12</v>
      </c>
      <c r="C50" s="182"/>
      <c r="D50" s="182"/>
      <c r="E50" s="183"/>
      <c r="F50" s="265">
        <f>F19</f>
        <v>200000</v>
      </c>
      <c r="G50" s="266"/>
      <c r="H50" s="266"/>
      <c r="I50" s="266"/>
      <c r="J50" s="267"/>
      <c r="K50" s="190">
        <f>K19</f>
        <v>20000</v>
      </c>
      <c r="L50" s="191"/>
      <c r="M50" s="191"/>
      <c r="N50" s="192"/>
      <c r="O50" s="190">
        <f>O19</f>
        <v>220000</v>
      </c>
      <c r="P50" s="191"/>
      <c r="Q50" s="191"/>
      <c r="R50" s="191"/>
      <c r="S50" s="192"/>
      <c r="T50" s="66"/>
      <c r="U50" s="97"/>
      <c r="V50" s="104"/>
      <c r="W50" s="104"/>
      <c r="X50" s="98"/>
      <c r="Y50" s="66"/>
      <c r="Z50" s="137" t="s">
        <v>25</v>
      </c>
      <c r="AA50" s="138"/>
      <c r="AB50" s="138"/>
      <c r="AC50" s="139"/>
      <c r="AD50" s="137"/>
      <c r="AE50" s="138"/>
      <c r="AF50" s="272" t="s">
        <v>63</v>
      </c>
      <c r="AG50" s="272"/>
      <c r="AH50" s="272"/>
      <c r="AI50" s="138" t="s">
        <v>62</v>
      </c>
      <c r="AJ50" s="138"/>
      <c r="AK50" s="173" t="str">
        <f>IF(F30="","",IF(AQ4-F30&gt;=51,F30+51,""))</f>
        <v/>
      </c>
      <c r="AL50" s="173"/>
      <c r="AM50" s="173"/>
      <c r="AN50" s="173"/>
      <c r="AO50" s="174"/>
    </row>
    <row r="51" spans="1:41" ht="15" customHeight="1" thickBot="1" x14ac:dyDescent="0.2">
      <c r="A51" s="210"/>
      <c r="B51" s="172" t="s">
        <v>13</v>
      </c>
      <c r="C51" s="172"/>
      <c r="D51" s="172"/>
      <c r="E51" s="208"/>
      <c r="F51" s="268"/>
      <c r="G51" s="269"/>
      <c r="H51" s="269"/>
      <c r="I51" s="269"/>
      <c r="J51" s="270"/>
      <c r="K51" s="217"/>
      <c r="L51" s="218"/>
      <c r="M51" s="218"/>
      <c r="N51" s="219"/>
      <c r="O51" s="217"/>
      <c r="P51" s="218"/>
      <c r="Q51" s="218"/>
      <c r="R51" s="218"/>
      <c r="S51" s="219"/>
      <c r="T51" s="66"/>
      <c r="U51" s="105"/>
      <c r="V51" s="106"/>
      <c r="W51" s="106"/>
      <c r="X51" s="107"/>
      <c r="Y51" s="66"/>
      <c r="Z51" s="271"/>
      <c r="AA51" s="172"/>
      <c r="AB51" s="172"/>
      <c r="AC51" s="208"/>
      <c r="AD51" s="271"/>
      <c r="AE51" s="172"/>
      <c r="AF51" s="220"/>
      <c r="AG51" s="220"/>
      <c r="AH51" s="220"/>
      <c r="AI51" s="172"/>
      <c r="AJ51" s="172"/>
      <c r="AK51" s="175"/>
      <c r="AL51" s="175"/>
      <c r="AM51" s="175"/>
      <c r="AN51" s="175"/>
      <c r="AO51" s="176"/>
    </row>
    <row r="52" spans="1:41" ht="15" customHeight="1" x14ac:dyDescent="0.15">
      <c r="A52" s="221" t="s">
        <v>7</v>
      </c>
      <c r="B52" s="223" t="s">
        <v>104</v>
      </c>
      <c r="C52" s="223"/>
      <c r="D52" s="223"/>
      <c r="E52" s="224"/>
      <c r="F52" s="227">
        <f>F21</f>
        <v>800000</v>
      </c>
      <c r="G52" s="228"/>
      <c r="H52" s="228"/>
      <c r="I52" s="228"/>
      <c r="J52" s="229"/>
      <c r="K52" s="227">
        <f>K21</f>
        <v>80000</v>
      </c>
      <c r="L52" s="228"/>
      <c r="M52" s="228"/>
      <c r="N52" s="229"/>
      <c r="O52" s="227">
        <f>O21</f>
        <v>880000</v>
      </c>
      <c r="P52" s="228"/>
      <c r="Q52" s="228"/>
      <c r="R52" s="228"/>
      <c r="S52" s="233"/>
      <c r="T52" s="66"/>
      <c r="U52" s="109" t="s">
        <v>31</v>
      </c>
      <c r="V52" s="104"/>
      <c r="W52" s="104"/>
      <c r="X52" s="98"/>
      <c r="Y52" s="66"/>
      <c r="Z52" s="137" t="s">
        <v>30</v>
      </c>
      <c r="AA52" s="138"/>
      <c r="AB52" s="138"/>
      <c r="AC52" s="139"/>
      <c r="AD52" s="121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100"/>
    </row>
    <row r="53" spans="1:41" ht="15" customHeight="1" thickBot="1" x14ac:dyDescent="0.2">
      <c r="A53" s="222"/>
      <c r="B53" s="225"/>
      <c r="C53" s="225"/>
      <c r="D53" s="225"/>
      <c r="E53" s="226"/>
      <c r="F53" s="230"/>
      <c r="G53" s="231"/>
      <c r="H53" s="231"/>
      <c r="I53" s="231"/>
      <c r="J53" s="232"/>
      <c r="K53" s="230"/>
      <c r="L53" s="231"/>
      <c r="M53" s="231"/>
      <c r="N53" s="232"/>
      <c r="O53" s="230"/>
      <c r="P53" s="231"/>
      <c r="Q53" s="231"/>
      <c r="R53" s="231"/>
      <c r="S53" s="234"/>
      <c r="T53" s="66"/>
      <c r="U53" s="105"/>
      <c r="V53" s="106"/>
      <c r="W53" s="106"/>
      <c r="X53" s="107"/>
      <c r="Y53" s="66"/>
      <c r="Z53" s="271"/>
      <c r="AA53" s="172"/>
      <c r="AB53" s="172"/>
      <c r="AC53" s="208"/>
      <c r="AD53" s="122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111"/>
    </row>
    <row r="54" spans="1:41" ht="15" customHeight="1" x14ac:dyDescent="0.15">
      <c r="A54" s="66"/>
      <c r="B54" s="115"/>
      <c r="C54" s="115"/>
      <c r="D54" s="115"/>
      <c r="E54" s="115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66"/>
      <c r="U54" s="110" t="s">
        <v>32</v>
      </c>
      <c r="V54" s="66"/>
      <c r="W54" s="66"/>
      <c r="X54" s="102"/>
      <c r="Y54" s="66"/>
      <c r="Z54" s="271"/>
      <c r="AA54" s="172"/>
      <c r="AB54" s="172"/>
      <c r="AC54" s="208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111"/>
    </row>
    <row r="55" spans="1:41" ht="15" customHeight="1" x14ac:dyDescent="0.15">
      <c r="A55" s="125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66"/>
      <c r="U55" s="105"/>
      <c r="V55" s="106"/>
      <c r="W55" s="106"/>
      <c r="X55" s="107"/>
      <c r="Y55" s="66"/>
      <c r="Z55" s="271"/>
      <c r="AA55" s="172"/>
      <c r="AB55" s="172"/>
      <c r="AC55" s="208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111"/>
    </row>
    <row r="56" spans="1:41" ht="15" customHeight="1" x14ac:dyDescent="0.15">
      <c r="A56" s="125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66"/>
      <c r="U56" s="109" t="s">
        <v>33</v>
      </c>
      <c r="V56" s="104"/>
      <c r="W56" s="104"/>
      <c r="X56" s="98"/>
      <c r="Y56" s="66"/>
      <c r="Z56" s="271"/>
      <c r="AA56" s="172"/>
      <c r="AB56" s="172"/>
      <c r="AC56" s="208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111"/>
    </row>
    <row r="57" spans="1:41" ht="15" customHeight="1" x14ac:dyDescent="0.15">
      <c r="A57" s="125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66"/>
      <c r="U57" s="105"/>
      <c r="V57" s="106"/>
      <c r="W57" s="106"/>
      <c r="X57" s="107"/>
      <c r="Y57" s="66"/>
      <c r="Z57" s="143"/>
      <c r="AA57" s="144"/>
      <c r="AB57" s="144"/>
      <c r="AC57" s="145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103"/>
    </row>
    <row r="58" spans="1:41" ht="15" customHeight="1" x14ac:dyDescent="0.1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112"/>
      <c r="L58" s="66"/>
      <c r="M58" s="66"/>
      <c r="N58" s="66"/>
      <c r="O58" s="66"/>
      <c r="P58" s="66"/>
      <c r="Q58" s="66"/>
      <c r="R58" s="66"/>
      <c r="S58" s="66"/>
      <c r="T58" s="66"/>
      <c r="U58" s="94"/>
      <c r="V58" s="66"/>
      <c r="W58" s="66"/>
      <c r="X58" s="66"/>
      <c r="Y58" s="66"/>
      <c r="Z58" s="93"/>
      <c r="AA58" s="93"/>
      <c r="AB58" s="93"/>
      <c r="AC58" s="93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</row>
    <row r="59" spans="1:41" ht="30.75" customHeight="1" x14ac:dyDescent="0.2">
      <c r="A59" s="238" t="str">
        <f>A28</f>
        <v>【工事完成通知日】</v>
      </c>
      <c r="B59" s="238"/>
      <c r="C59" s="238"/>
      <c r="D59" s="238"/>
      <c r="E59" s="238"/>
      <c r="F59" s="281">
        <f>F28</f>
        <v>45935</v>
      </c>
      <c r="G59" s="282"/>
      <c r="H59" s="282"/>
      <c r="I59" s="282"/>
      <c r="J59" s="282"/>
      <c r="K59" s="284"/>
      <c r="L59" s="284"/>
      <c r="M59" s="284"/>
      <c r="N59" s="284"/>
      <c r="O59" s="284"/>
      <c r="P59" s="284"/>
      <c r="Q59" s="284"/>
      <c r="R59" s="284"/>
      <c r="S59" s="284"/>
      <c r="T59" s="66"/>
      <c r="U59" s="66"/>
      <c r="V59" s="66"/>
      <c r="W59" s="66"/>
      <c r="X59" s="66"/>
      <c r="Y59" s="66"/>
      <c r="Z59" s="123" t="s">
        <v>43</v>
      </c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 t="s">
        <v>107</v>
      </c>
      <c r="AL59" s="123"/>
      <c r="AM59" s="123"/>
      <c r="AN59" s="123"/>
      <c r="AO59" s="123"/>
    </row>
    <row r="60" spans="1:41" ht="30.75" customHeight="1" x14ac:dyDescent="0.15">
      <c r="A60" s="238" t="str">
        <f>A29</f>
        <v>【工事完成検査日】</v>
      </c>
      <c r="B60" s="238"/>
      <c r="C60" s="238"/>
      <c r="D60" s="238"/>
      <c r="E60" s="238"/>
      <c r="F60" s="281">
        <f>F29</f>
        <v>45955</v>
      </c>
      <c r="G60" s="282"/>
      <c r="H60" s="282"/>
      <c r="I60" s="282"/>
      <c r="J60" s="282"/>
      <c r="K60" s="283"/>
      <c r="L60" s="283"/>
      <c r="M60" s="283"/>
      <c r="N60" s="283"/>
      <c r="O60" s="283"/>
      <c r="P60" s="283"/>
      <c r="Q60" s="283"/>
      <c r="R60" s="283"/>
      <c r="S60" s="283"/>
      <c r="T60" s="66"/>
      <c r="U60" s="94"/>
      <c r="V60" s="66"/>
      <c r="W60" s="66"/>
      <c r="X60" s="66"/>
      <c r="Y60" s="66"/>
      <c r="Z60" s="113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113"/>
      <c r="AL60" s="74"/>
      <c r="AM60" s="74"/>
      <c r="AN60" s="74"/>
      <c r="AO60" s="75"/>
    </row>
    <row r="61" spans="1:41" ht="30.75" customHeight="1" x14ac:dyDescent="0.15">
      <c r="A61" s="238" t="str">
        <f>A30</f>
        <v>【工事完成引渡申出日】</v>
      </c>
      <c r="B61" s="238"/>
      <c r="C61" s="238"/>
      <c r="D61" s="238"/>
      <c r="E61" s="238"/>
      <c r="F61" s="281">
        <f>F30</f>
        <v>45961</v>
      </c>
      <c r="G61" s="282"/>
      <c r="H61" s="282"/>
      <c r="I61" s="282"/>
      <c r="J61" s="282"/>
      <c r="K61" s="283"/>
      <c r="L61" s="283"/>
      <c r="M61" s="283"/>
      <c r="N61" s="283"/>
      <c r="O61" s="283"/>
      <c r="P61" s="283"/>
      <c r="Q61" s="283"/>
      <c r="R61" s="283"/>
      <c r="S61" s="283"/>
      <c r="T61" s="66"/>
      <c r="U61" s="66"/>
      <c r="V61" s="66"/>
      <c r="W61" s="66"/>
      <c r="X61" s="66"/>
      <c r="Y61" s="66"/>
      <c r="Z61" s="86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6"/>
      <c r="AL61" s="87"/>
      <c r="AM61" s="87"/>
      <c r="AN61" s="87"/>
      <c r="AO61" s="88"/>
    </row>
    <row r="62" spans="1:41" x14ac:dyDescent="0.1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</row>
    <row r="63" spans="1:41" x14ac:dyDescent="0.15"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</row>
  </sheetData>
  <sheetProtection algorithmName="SHA-512" hashValue="yijBASn7vbUaTD0B+4s3krmtAZFPbpGQ4fZ5xIwMhhlQ8KY3rJ2bAkXPe3WUnIj/R+gFDH5BnjXaTpT6xSp+xg==" saltValue="SAias60eeAFeoNVO4S+eGg==" spinCount="100000" sheet="1" formatCells="0"/>
  <mergeCells count="162">
    <mergeCell ref="A1:AO1"/>
    <mergeCell ref="A2:E2"/>
    <mergeCell ref="G2:S2"/>
    <mergeCell ref="A3:AO3"/>
    <mergeCell ref="A4:AO4"/>
    <mergeCell ref="Z5:AD5"/>
    <mergeCell ref="AE5:AH5"/>
    <mergeCell ref="A10:E11"/>
    <mergeCell ref="F10:S11"/>
    <mergeCell ref="AA10:AB10"/>
    <mergeCell ref="AD10:AN10"/>
    <mergeCell ref="AA11:AB11"/>
    <mergeCell ref="AD11:AN11"/>
    <mergeCell ref="AE7:AN7"/>
    <mergeCell ref="A9:E9"/>
    <mergeCell ref="F9:J9"/>
    <mergeCell ref="L9:M9"/>
    <mergeCell ref="N9:O9"/>
    <mergeCell ref="P9:Q9"/>
    <mergeCell ref="AA9:AB9"/>
    <mergeCell ref="AD9:AN9"/>
    <mergeCell ref="Z13:AC14"/>
    <mergeCell ref="AD13:AF14"/>
    <mergeCell ref="AG13:AI14"/>
    <mergeCell ref="AJ13:AL14"/>
    <mergeCell ref="K14:N14"/>
    <mergeCell ref="V14:W14"/>
    <mergeCell ref="B12:S12"/>
    <mergeCell ref="A13:E14"/>
    <mergeCell ref="F13:J14"/>
    <mergeCell ref="K13:N13"/>
    <mergeCell ref="O13:S14"/>
    <mergeCell ref="V13:W13"/>
    <mergeCell ref="AD15:AH16"/>
    <mergeCell ref="AI15:AM16"/>
    <mergeCell ref="A17:A18"/>
    <mergeCell ref="B17:E17"/>
    <mergeCell ref="F17:J18"/>
    <mergeCell ref="K17:N18"/>
    <mergeCell ref="O17:S18"/>
    <mergeCell ref="Z17:AC18"/>
    <mergeCell ref="AD17:AG18"/>
    <mergeCell ref="AI17:AN18"/>
    <mergeCell ref="A15:A16"/>
    <mergeCell ref="B15:E16"/>
    <mergeCell ref="F15:J16"/>
    <mergeCell ref="K15:N16"/>
    <mergeCell ref="O15:S16"/>
    <mergeCell ref="Z15:AC16"/>
    <mergeCell ref="Z19:AC20"/>
    <mergeCell ref="AD19:AE20"/>
    <mergeCell ref="AH19:AH20"/>
    <mergeCell ref="AI19:AJ20"/>
    <mergeCell ref="AM19:AM20"/>
    <mergeCell ref="B20:E20"/>
    <mergeCell ref="C18:D18"/>
    <mergeCell ref="A19:A20"/>
    <mergeCell ref="B19:E19"/>
    <mergeCell ref="F19:J20"/>
    <mergeCell ref="K19:N20"/>
    <mergeCell ref="O19:S20"/>
    <mergeCell ref="AD21:AE22"/>
    <mergeCell ref="AF21:AH22"/>
    <mergeCell ref="AI21:AJ22"/>
    <mergeCell ref="AD23:AE24"/>
    <mergeCell ref="AF23:AH24"/>
    <mergeCell ref="AI23:AJ24"/>
    <mergeCell ref="A21:A22"/>
    <mergeCell ref="B21:E22"/>
    <mergeCell ref="F21:J22"/>
    <mergeCell ref="K21:N22"/>
    <mergeCell ref="O21:S22"/>
    <mergeCell ref="Z21:AC24"/>
    <mergeCell ref="A24:S26"/>
    <mergeCell ref="Z25:AC30"/>
    <mergeCell ref="A28:E28"/>
    <mergeCell ref="F28:J28"/>
    <mergeCell ref="G32:AH33"/>
    <mergeCell ref="A33:E33"/>
    <mergeCell ref="AJ33:AO33"/>
    <mergeCell ref="A34:AO34"/>
    <mergeCell ref="A35:AO35"/>
    <mergeCell ref="Z36:AD36"/>
    <mergeCell ref="AE36:AH36"/>
    <mergeCell ref="K28:T28"/>
    <mergeCell ref="A29:E29"/>
    <mergeCell ref="F29:J29"/>
    <mergeCell ref="K29:T29"/>
    <mergeCell ref="A30:E30"/>
    <mergeCell ref="F30:J30"/>
    <mergeCell ref="K30:T30"/>
    <mergeCell ref="A41:E42"/>
    <mergeCell ref="F41:S42"/>
    <mergeCell ref="AA41:AB41"/>
    <mergeCell ref="AD41:AN41"/>
    <mergeCell ref="AA42:AB42"/>
    <mergeCell ref="AD42:AN42"/>
    <mergeCell ref="AE38:AN38"/>
    <mergeCell ref="A40:E40"/>
    <mergeCell ref="F40:J40"/>
    <mergeCell ref="L40:M40"/>
    <mergeCell ref="N40:O40"/>
    <mergeCell ref="P40:Q40"/>
    <mergeCell ref="AA40:AB40"/>
    <mergeCell ref="AD40:AN40"/>
    <mergeCell ref="Z44:AC45"/>
    <mergeCell ref="AD44:AF45"/>
    <mergeCell ref="AG44:AI45"/>
    <mergeCell ref="AJ44:AL45"/>
    <mergeCell ref="K45:N45"/>
    <mergeCell ref="V45:W45"/>
    <mergeCell ref="B43:S43"/>
    <mergeCell ref="A44:E45"/>
    <mergeCell ref="F44:J45"/>
    <mergeCell ref="K44:N44"/>
    <mergeCell ref="O44:S45"/>
    <mergeCell ref="V44:W44"/>
    <mergeCell ref="AD46:AH47"/>
    <mergeCell ref="AI46:AM47"/>
    <mergeCell ref="A48:A49"/>
    <mergeCell ref="B48:E48"/>
    <mergeCell ref="F48:J49"/>
    <mergeCell ref="K48:N49"/>
    <mergeCell ref="O48:S49"/>
    <mergeCell ref="Z48:AC49"/>
    <mergeCell ref="AD48:AE49"/>
    <mergeCell ref="AH48:AH49"/>
    <mergeCell ref="A46:A47"/>
    <mergeCell ref="B46:E47"/>
    <mergeCell ref="F46:J47"/>
    <mergeCell ref="K46:N47"/>
    <mergeCell ref="O46:S47"/>
    <mergeCell ref="Z46:AC47"/>
    <mergeCell ref="AI48:AJ49"/>
    <mergeCell ref="AM48:AM49"/>
    <mergeCell ref="C49:D49"/>
    <mergeCell ref="A50:A51"/>
    <mergeCell ref="B50:E50"/>
    <mergeCell ref="F50:J51"/>
    <mergeCell ref="K50:N51"/>
    <mergeCell ref="O50:S51"/>
    <mergeCell ref="Z50:AC51"/>
    <mergeCell ref="AD50:AE51"/>
    <mergeCell ref="AF50:AH51"/>
    <mergeCell ref="AI50:AJ51"/>
    <mergeCell ref="AK50:AO51"/>
    <mergeCell ref="B51:E51"/>
    <mergeCell ref="A52:A53"/>
    <mergeCell ref="B52:E53"/>
    <mergeCell ref="F52:J53"/>
    <mergeCell ref="K52:N53"/>
    <mergeCell ref="O52:S53"/>
    <mergeCell ref="Z52:AC57"/>
    <mergeCell ref="A61:E61"/>
    <mergeCell ref="F61:J61"/>
    <mergeCell ref="K61:S61"/>
    <mergeCell ref="A59:E59"/>
    <mergeCell ref="F59:J59"/>
    <mergeCell ref="K59:S59"/>
    <mergeCell ref="A60:E60"/>
    <mergeCell ref="F60:J60"/>
    <mergeCell ref="K60:S60"/>
  </mergeCells>
  <phoneticPr fontId="14"/>
  <conditionalFormatting sqref="A24">
    <cfRule type="expression" dxfId="17" priority="13">
      <formula>$A$24="工事完成通知日・工事完成検査日・工事完成引渡申出日を入力してください"</formula>
    </cfRule>
  </conditionalFormatting>
  <conditionalFormatting sqref="A55">
    <cfRule type="expression" dxfId="16" priority="14">
      <formula>$A$55="工事完成通知日・工事完成検査日・工事完成引渡申出日を入力してください"</formula>
    </cfRule>
  </conditionalFormatting>
  <conditionalFormatting sqref="A28:J30">
    <cfRule type="expression" dxfId="15" priority="1">
      <formula>$AQ$2=1</formula>
    </cfRule>
  </conditionalFormatting>
  <conditionalFormatting sqref="A59:J61">
    <cfRule type="expression" dxfId="14" priority="8">
      <formula>$AQ$2=1</formula>
    </cfRule>
  </conditionalFormatting>
  <conditionalFormatting sqref="F28:J30">
    <cfRule type="expression" dxfId="13" priority="2">
      <formula>$AQ$2=1</formula>
    </cfRule>
  </conditionalFormatting>
  <conditionalFormatting sqref="F10:S11">
    <cfRule type="expression" dxfId="12" priority="3">
      <formula>$AN$2&gt;0</formula>
    </cfRule>
  </conditionalFormatting>
  <conditionalFormatting sqref="G32:AH33">
    <cfRule type="expression" dxfId="11" priority="9">
      <formula>$G$32="※エラー：工事完成通知日・工事完成検査日・工事完成引渡申出日を正しく入力し、再度印刷してください"</formula>
    </cfRule>
  </conditionalFormatting>
  <conditionalFormatting sqref="K28">
    <cfRule type="expression" dxfId="10" priority="7">
      <formula>$K$28="OK"</formula>
    </cfRule>
  </conditionalFormatting>
  <conditionalFormatting sqref="K29">
    <cfRule type="expression" dxfId="9" priority="6">
      <formula>$K$29="OK"</formula>
    </cfRule>
  </conditionalFormatting>
  <conditionalFormatting sqref="K30">
    <cfRule type="expression" dxfId="8" priority="5">
      <formula>$K$30="OK"</formula>
    </cfRule>
  </conditionalFormatting>
  <dataValidations count="4">
    <dataValidation type="textLength" imeMode="halfAlpha" operator="equal" allowBlank="1" showInputMessage="1" showErrorMessage="1" error="１３桁を入力してください" sqref="AE7:AN7" xr:uid="{680C8E97-5DCB-488F-879C-FADAE2DC6E15}">
      <formula1>13</formula1>
    </dataValidation>
    <dataValidation imeMode="hiragana" allowBlank="1" showInputMessage="1" showErrorMessage="1" sqref="AD38 AD9:AN11 AD7 AD40:AN42 F41:S42 F10:S11" xr:uid="{37C35EF8-32A6-48C5-B147-DF1DDCA60F53}"/>
    <dataValidation imeMode="halfAlpha" allowBlank="1" showInputMessage="1" showErrorMessage="1" sqref="P9:Q9 AE5:AH5 F46:J51 AJ2 AL2 AN2 F9:J9 P40:Q40 AE36:AH36 F40:J40 F15:J20" xr:uid="{29008676-44D9-4CB0-B489-EEBA11686E5C}"/>
    <dataValidation imeMode="halfAlpha" operator="equal" allowBlank="1" showInputMessage="1" showErrorMessage="1" sqref="L9:M9 L40:M40" xr:uid="{E9258C63-A8C6-4756-B8C4-6FE60A5F5410}"/>
  </dataValidations>
  <printOptions horizontalCentered="1"/>
  <pageMargins left="0.39370078740157483" right="0.39370078740157483" top="0.59055118110236227" bottom="0.19685039370078741" header="0.19685039370078741" footer="0.19685039370078741"/>
  <pageSetup paperSize="9" scale="98" fitToHeight="0" orientation="landscape" blackAndWhite="1" r:id="rId1"/>
  <headerFooter>
    <oddFooter xml:space="preserve">&amp;R&amp;8U202510
</oddFooter>
  </headerFooter>
  <rowBreaks count="1" manualBreakCount="1">
    <brk id="31" max="40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CCFFFF"/>
    <pageSetUpPr fitToPage="1"/>
  </sheetPr>
  <dimension ref="A1:AX94"/>
  <sheetViews>
    <sheetView showGridLines="0" showZeros="0" view="pageBreakPreview" zoomScaleNormal="100" zoomScaleSheetLayoutView="100" workbookViewId="0">
      <selection activeCell="AJ2" sqref="AJ2"/>
    </sheetView>
  </sheetViews>
  <sheetFormatPr defaultColWidth="9" defaultRowHeight="15.75" x14ac:dyDescent="0.15"/>
  <cols>
    <col min="1" max="18" width="3.625" style="1" customWidth="1"/>
    <col min="19" max="19" width="2.625" style="1" customWidth="1"/>
    <col min="20" max="20" width="4.625" style="1" customWidth="1"/>
    <col min="21" max="23" width="3.625" style="1" customWidth="1"/>
    <col min="24" max="24" width="4.625" style="1" customWidth="1"/>
    <col min="25" max="26" width="1.625" style="1" customWidth="1"/>
    <col min="27" max="29" width="2.625" style="1" customWidth="1"/>
    <col min="30" max="42" width="3.625" style="1" customWidth="1"/>
    <col min="43" max="43" width="12.625" style="1" hidden="1" customWidth="1"/>
    <col min="44" max="45" width="8.625" style="1" hidden="1" customWidth="1"/>
    <col min="46" max="46" width="3.625" style="1" hidden="1" customWidth="1"/>
    <col min="47" max="50" width="3.625" style="1" customWidth="1"/>
    <col min="51" max="16384" width="9" style="1"/>
  </cols>
  <sheetData>
    <row r="1" spans="1:46" ht="15" customHeight="1" x14ac:dyDescent="0.15">
      <c r="A1" s="292" t="s">
        <v>38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  <c r="AB1" s="449"/>
      <c r="AC1" s="449"/>
      <c r="AD1" s="449"/>
      <c r="AE1" s="449"/>
      <c r="AF1" s="449"/>
      <c r="AG1" s="449"/>
      <c r="AH1" s="449"/>
      <c r="AI1" s="449"/>
      <c r="AJ1" s="449"/>
      <c r="AK1" s="449"/>
      <c r="AL1" s="449"/>
      <c r="AM1" s="449"/>
      <c r="AN1" s="449"/>
      <c r="AO1" s="449"/>
      <c r="AS1" s="1" t="b">
        <f ca="1">IF(AND(U35&lt;&gt;0,OR(AS2=FALSE,AS3=FALSE)),FALSE,TRUE)</f>
        <v>1</v>
      </c>
      <c r="AT1" s="1" t="str">
        <f ca="1">IF(AS1=FALSE,"印刷する前にエラーのご確認をお願いします！","")</f>
        <v/>
      </c>
    </row>
    <row r="2" spans="1:46" ht="20.100000000000001" customHeight="1" x14ac:dyDescent="0.15">
      <c r="A2" s="465" t="s">
        <v>70</v>
      </c>
      <c r="B2" s="466"/>
      <c r="C2" s="466"/>
      <c r="D2" s="466"/>
      <c r="E2" s="466"/>
      <c r="F2" s="466"/>
      <c r="G2" s="467"/>
      <c r="H2" s="6"/>
      <c r="I2" s="56" t="str">
        <f ca="1">AT1</f>
        <v/>
      </c>
      <c r="J2" s="6"/>
      <c r="K2" s="6"/>
      <c r="L2" s="6"/>
      <c r="M2" s="6"/>
      <c r="N2" s="6"/>
      <c r="O2" s="6"/>
      <c r="P2" s="6"/>
      <c r="Q2" s="6"/>
      <c r="R2" s="6"/>
      <c r="S2" s="6"/>
      <c r="T2" s="7"/>
      <c r="U2" s="6"/>
      <c r="V2" s="6"/>
      <c r="W2" s="6"/>
      <c r="X2" s="6"/>
      <c r="Y2" s="6"/>
      <c r="Z2" s="6"/>
      <c r="AA2" s="6"/>
      <c r="AB2" s="6"/>
      <c r="AC2" s="6"/>
      <c r="AD2" s="7"/>
      <c r="AE2" s="7"/>
      <c r="AF2" s="7"/>
      <c r="AG2" s="7"/>
      <c r="AH2" s="8"/>
      <c r="AI2" s="7">
        <v>20</v>
      </c>
      <c r="AJ2" s="3"/>
      <c r="AK2" s="7" t="s">
        <v>87</v>
      </c>
      <c r="AL2" s="3"/>
      <c r="AM2" s="7" t="s">
        <v>86</v>
      </c>
      <c r="AN2" s="3"/>
      <c r="AO2" s="7" t="s">
        <v>85</v>
      </c>
      <c r="AP2" s="5"/>
      <c r="AQ2" s="60" t="str">
        <f>IF(AND(AJ2&lt;&gt;0,AL2&lt;&gt;0,AN2&lt;&gt;0),DATE(2000+AJ2,AL2,AN2),"日付入力確認")</f>
        <v>日付入力確認</v>
      </c>
      <c r="AR2" s="1" t="str">
        <f ca="1">CELL("type",AQ2)</f>
        <v>l</v>
      </c>
      <c r="AS2" s="1" t="b">
        <f ca="1">IF(AR2="v",TRUE,FALSE)</f>
        <v>0</v>
      </c>
      <c r="AT2" s="1" t="str">
        <f ca="1">IF(AS2=FALSE,"※日付入力エラー","")</f>
        <v>※日付入力エラー</v>
      </c>
    </row>
    <row r="3" spans="1:46" s="2" customFormat="1" ht="32.1" customHeight="1" x14ac:dyDescent="0.15">
      <c r="A3" s="433" t="s">
        <v>71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Z3" s="433"/>
      <c r="AA3" s="433"/>
      <c r="AB3" s="433"/>
      <c r="AC3" s="433"/>
      <c r="AD3" s="433"/>
      <c r="AE3" s="433"/>
      <c r="AF3" s="433"/>
      <c r="AG3" s="433"/>
      <c r="AH3" s="433"/>
      <c r="AI3" s="433"/>
      <c r="AJ3" s="433"/>
      <c r="AK3" s="433"/>
      <c r="AL3" s="433"/>
      <c r="AM3" s="433"/>
      <c r="AN3" s="433"/>
      <c r="AO3" s="433"/>
      <c r="AQ3" s="61" t="s">
        <v>89</v>
      </c>
      <c r="AR3" s="59">
        <f>U35-M46</f>
        <v>0</v>
      </c>
      <c r="AS3" s="2" t="b">
        <f>IF(AR3=0,TRUE,FALSE)</f>
        <v>1</v>
      </c>
      <c r="AT3" s="2" t="str">
        <f>IF(AS3=FALSE,"※税率選択エラー","")</f>
        <v/>
      </c>
    </row>
    <row r="4" spans="1:46" ht="20.100000000000001" customHeight="1" x14ac:dyDescent="0.15">
      <c r="A4" s="450"/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  <c r="S4" s="450"/>
      <c r="T4" s="450"/>
      <c r="U4" s="450"/>
      <c r="V4" s="450"/>
      <c r="W4" s="450"/>
      <c r="X4" s="450"/>
      <c r="Y4" s="450"/>
      <c r="Z4" s="450"/>
      <c r="AA4" s="450"/>
      <c r="AB4" s="450"/>
      <c r="AC4" s="450"/>
      <c r="AD4" s="450"/>
      <c r="AE4" s="450"/>
      <c r="AF4" s="450"/>
      <c r="AG4" s="450"/>
      <c r="AH4" s="450"/>
      <c r="AI4" s="450"/>
      <c r="AJ4" s="450"/>
      <c r="AK4" s="450"/>
      <c r="AL4" s="450"/>
      <c r="AM4" s="450"/>
      <c r="AN4" s="450"/>
      <c r="AO4" s="450"/>
      <c r="AQ4" s="1" t="s">
        <v>90</v>
      </c>
      <c r="AR4" s="62">
        <f>M42</f>
        <v>0</v>
      </c>
      <c r="AS4" s="1" t="b">
        <f>IF(AR4&lt;&gt;0,TRUE,FALSE)</f>
        <v>0</v>
      </c>
      <c r="AT4" s="1" t="str">
        <f>IF(AS4=FALSE,"軽減税率選択","")</f>
        <v>軽減税率選択</v>
      </c>
    </row>
    <row r="5" spans="1:46" ht="24.95" customHeight="1" x14ac:dyDescent="0.15">
      <c r="A5" s="9" t="s">
        <v>1</v>
      </c>
      <c r="B5" s="9"/>
      <c r="C5" s="9"/>
      <c r="D5" s="9"/>
      <c r="E5" s="9"/>
      <c r="F5" s="9"/>
      <c r="G5" s="9"/>
      <c r="H5" s="9"/>
      <c r="I5" s="9"/>
      <c r="J5" s="428" t="str">
        <f>IF(AN2="","",IF(AND(ISNUMBER(P15),F10=""),"※工事名称を入力してください",""))</f>
        <v/>
      </c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8"/>
      <c r="Y5" s="9"/>
      <c r="Z5" s="436" t="s">
        <v>29</v>
      </c>
      <c r="AA5" s="437"/>
      <c r="AB5" s="437"/>
      <c r="AC5" s="437"/>
      <c r="AD5" s="438"/>
      <c r="AE5" s="451"/>
      <c r="AF5" s="452"/>
      <c r="AG5" s="452"/>
      <c r="AH5" s="453"/>
      <c r="AI5" s="10"/>
      <c r="AJ5" s="11"/>
      <c r="AK5" s="11"/>
      <c r="AL5" s="11"/>
      <c r="AM5" s="11"/>
      <c r="AN5" s="11"/>
      <c r="AO5" s="11"/>
      <c r="AQ5" s="1" t="s">
        <v>91</v>
      </c>
      <c r="AR5" s="62">
        <f>M44</f>
        <v>0</v>
      </c>
      <c r="AS5" s="1" t="b">
        <f>IF(AR5&lt;&gt;0,TRUE,FALSE)</f>
        <v>0</v>
      </c>
      <c r="AT5" s="1" t="str">
        <f>IF(AS5=FALSE,"非課税選択","")</f>
        <v>非課税選択</v>
      </c>
    </row>
    <row r="6" spans="1:46" ht="9.9499999999999993" customHeight="1" x14ac:dyDescent="0.15">
      <c r="A6" s="7"/>
      <c r="B6" s="7"/>
      <c r="C6" s="7"/>
      <c r="D6" s="7"/>
      <c r="E6" s="7"/>
      <c r="F6" s="7"/>
      <c r="G6" s="7"/>
      <c r="H6" s="7"/>
      <c r="I6" s="7"/>
      <c r="J6" s="428"/>
      <c r="K6" s="428"/>
      <c r="L6" s="428"/>
      <c r="M6" s="428"/>
      <c r="N6" s="428"/>
      <c r="O6" s="428"/>
      <c r="P6" s="428"/>
      <c r="Q6" s="428"/>
      <c r="R6" s="428"/>
      <c r="S6" s="428"/>
      <c r="T6" s="428"/>
      <c r="U6" s="428"/>
      <c r="V6" s="428"/>
      <c r="W6" s="428"/>
      <c r="X6" s="428"/>
      <c r="Y6" s="7"/>
      <c r="Z6" s="12"/>
      <c r="AA6" s="13"/>
      <c r="AB6" s="13"/>
      <c r="AC6" s="13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5"/>
    </row>
    <row r="7" spans="1:46" ht="24.95" customHeight="1" x14ac:dyDescent="0.15">
      <c r="A7" s="7"/>
      <c r="B7" s="16" t="s">
        <v>2</v>
      </c>
      <c r="C7" s="7"/>
      <c r="D7" s="7"/>
      <c r="E7" s="7"/>
      <c r="F7" s="7"/>
      <c r="G7" s="7"/>
      <c r="H7" s="7"/>
      <c r="I7" s="7"/>
      <c r="J7" s="7"/>
      <c r="K7" s="7"/>
      <c r="L7" s="9"/>
      <c r="M7" s="9"/>
      <c r="N7" s="9"/>
      <c r="O7" s="9"/>
      <c r="P7" s="9"/>
      <c r="Q7" s="9"/>
      <c r="R7" s="9"/>
      <c r="S7" s="9"/>
      <c r="T7" s="7"/>
      <c r="U7" s="7"/>
      <c r="V7" s="7"/>
      <c r="W7" s="7"/>
      <c r="X7" s="7"/>
      <c r="Y7" s="7"/>
      <c r="Z7" s="17"/>
      <c r="AA7" s="18" t="s">
        <v>80</v>
      </c>
      <c r="AB7" s="18"/>
      <c r="AC7" s="18"/>
      <c r="AD7" s="19" t="s">
        <v>81</v>
      </c>
      <c r="AE7" s="429"/>
      <c r="AF7" s="429"/>
      <c r="AG7" s="429"/>
      <c r="AH7" s="429"/>
      <c r="AI7" s="429"/>
      <c r="AJ7" s="429"/>
      <c r="AK7" s="429"/>
      <c r="AL7" s="429"/>
      <c r="AM7" s="429"/>
      <c r="AN7" s="429"/>
      <c r="AO7" s="20"/>
    </row>
    <row r="8" spans="1:46" ht="5.0999999999999996" customHeight="1" x14ac:dyDescent="0.15">
      <c r="A8" s="7"/>
      <c r="B8" s="1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17"/>
      <c r="AA8" s="18"/>
      <c r="AB8" s="18"/>
      <c r="AC8" s="18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21"/>
    </row>
    <row r="9" spans="1:46" ht="24.95" customHeight="1" x14ac:dyDescent="0.15">
      <c r="A9" s="468" t="s">
        <v>105</v>
      </c>
      <c r="B9" s="469"/>
      <c r="C9" s="469"/>
      <c r="D9" s="469"/>
      <c r="E9" s="470"/>
      <c r="F9" s="285"/>
      <c r="G9" s="286"/>
      <c r="H9" s="286"/>
      <c r="I9" s="286"/>
      <c r="J9" s="286"/>
      <c r="K9" s="22" t="s">
        <v>26</v>
      </c>
      <c r="L9" s="285"/>
      <c r="M9" s="471"/>
      <c r="N9" s="23"/>
      <c r="O9" s="24"/>
      <c r="P9" s="25"/>
      <c r="Q9" s="25"/>
      <c r="R9" s="24"/>
      <c r="S9" s="24"/>
      <c r="T9" s="7"/>
      <c r="U9" s="7"/>
      <c r="V9" s="7"/>
      <c r="W9" s="7"/>
      <c r="X9" s="7"/>
      <c r="Y9" s="7"/>
      <c r="Z9" s="26"/>
      <c r="AA9" s="434" t="s">
        <v>41</v>
      </c>
      <c r="AB9" s="434"/>
      <c r="AC9" s="7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20"/>
    </row>
    <row r="10" spans="1:46" ht="24.95" customHeight="1" x14ac:dyDescent="0.15">
      <c r="A10" s="436" t="s">
        <v>17</v>
      </c>
      <c r="B10" s="437"/>
      <c r="C10" s="437"/>
      <c r="D10" s="437"/>
      <c r="E10" s="438"/>
      <c r="F10" s="472"/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73"/>
      <c r="R10" s="473"/>
      <c r="S10" s="474"/>
      <c r="T10" s="7"/>
      <c r="U10" s="7"/>
      <c r="V10" s="7"/>
      <c r="W10" s="7"/>
      <c r="X10" s="7"/>
      <c r="Y10" s="7"/>
      <c r="Z10" s="26"/>
      <c r="AA10" s="434" t="s">
        <v>39</v>
      </c>
      <c r="AB10" s="434"/>
      <c r="AC10" s="7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27" t="s">
        <v>42</v>
      </c>
    </row>
    <row r="11" spans="1:46" ht="24.95" customHeight="1" x14ac:dyDescent="0.15">
      <c r="A11" s="439"/>
      <c r="B11" s="440"/>
      <c r="C11" s="440"/>
      <c r="D11" s="440"/>
      <c r="E11" s="441"/>
      <c r="F11" s="475"/>
      <c r="G11" s="476"/>
      <c r="H11" s="476"/>
      <c r="I11" s="476"/>
      <c r="J11" s="476"/>
      <c r="K11" s="476"/>
      <c r="L11" s="476"/>
      <c r="M11" s="476"/>
      <c r="N11" s="476"/>
      <c r="O11" s="476"/>
      <c r="P11" s="476"/>
      <c r="Q11" s="476"/>
      <c r="R11" s="476"/>
      <c r="S11" s="477"/>
      <c r="T11" s="7"/>
      <c r="U11" s="7"/>
      <c r="V11" s="7"/>
      <c r="W11" s="7"/>
      <c r="X11" s="7"/>
      <c r="Y11" s="7"/>
      <c r="Z11" s="23"/>
      <c r="AA11" s="435" t="s">
        <v>40</v>
      </c>
      <c r="AB11" s="435"/>
      <c r="AC11" s="24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28"/>
    </row>
    <row r="12" spans="1:46" ht="9.9499999999999993" customHeight="1" x14ac:dyDescent="0.15">
      <c r="A12" s="29"/>
      <c r="B12" s="430"/>
      <c r="C12" s="430"/>
      <c r="D12" s="430"/>
      <c r="E12" s="430"/>
      <c r="F12" s="430"/>
      <c r="G12" s="430"/>
      <c r="H12" s="430"/>
      <c r="I12" s="430"/>
      <c r="J12" s="430"/>
      <c r="K12" s="430"/>
      <c r="L12" s="430"/>
      <c r="M12" s="430"/>
      <c r="N12" s="430"/>
      <c r="O12" s="430"/>
      <c r="P12" s="430"/>
      <c r="Q12" s="430"/>
      <c r="R12" s="430"/>
      <c r="S12" s="430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</row>
    <row r="13" spans="1:46" ht="9.9499999999999993" customHeight="1" x14ac:dyDescent="0.15">
      <c r="A13" s="420"/>
      <c r="B13" s="422" t="s">
        <v>61</v>
      </c>
      <c r="C13" s="422"/>
      <c r="D13" s="422"/>
      <c r="E13" s="422"/>
      <c r="F13" s="422"/>
      <c r="G13" s="422"/>
      <c r="H13" s="422"/>
      <c r="I13" s="422"/>
      <c r="J13" s="423"/>
      <c r="K13" s="409" t="s">
        <v>45</v>
      </c>
      <c r="L13" s="410"/>
      <c r="M13" s="411"/>
      <c r="N13" s="409" t="s">
        <v>46</v>
      </c>
      <c r="O13" s="411"/>
      <c r="P13" s="409" t="s">
        <v>47</v>
      </c>
      <c r="Q13" s="410"/>
      <c r="R13" s="410"/>
      <c r="S13" s="411"/>
      <c r="T13" s="396" t="s">
        <v>74</v>
      </c>
      <c r="U13" s="398" t="s">
        <v>75</v>
      </c>
      <c r="V13" s="399"/>
      <c r="W13" s="399"/>
      <c r="X13" s="400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</row>
    <row r="14" spans="1:46" ht="9.9499999999999993" customHeight="1" x14ac:dyDescent="0.15">
      <c r="A14" s="421"/>
      <c r="B14" s="424"/>
      <c r="C14" s="424"/>
      <c r="D14" s="424"/>
      <c r="E14" s="424"/>
      <c r="F14" s="424"/>
      <c r="G14" s="424"/>
      <c r="H14" s="424"/>
      <c r="I14" s="424"/>
      <c r="J14" s="425"/>
      <c r="K14" s="350"/>
      <c r="L14" s="351"/>
      <c r="M14" s="352"/>
      <c r="N14" s="350"/>
      <c r="O14" s="352"/>
      <c r="P14" s="350"/>
      <c r="Q14" s="351"/>
      <c r="R14" s="351"/>
      <c r="S14" s="352"/>
      <c r="T14" s="397"/>
      <c r="U14" s="401"/>
      <c r="V14" s="402"/>
      <c r="W14" s="402"/>
      <c r="X14" s="403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</row>
    <row r="15" spans="1:46" ht="9.9499999999999993" customHeight="1" x14ac:dyDescent="0.15">
      <c r="A15" s="454"/>
      <c r="B15" s="455"/>
      <c r="C15" s="455"/>
      <c r="D15" s="455"/>
      <c r="E15" s="455"/>
      <c r="F15" s="455"/>
      <c r="G15" s="455"/>
      <c r="H15" s="455"/>
      <c r="I15" s="455"/>
      <c r="J15" s="456"/>
      <c r="K15" s="457"/>
      <c r="L15" s="458"/>
      <c r="M15" s="459"/>
      <c r="N15" s="460"/>
      <c r="O15" s="461"/>
      <c r="P15" s="462"/>
      <c r="Q15" s="463"/>
      <c r="R15" s="463"/>
      <c r="S15" s="464"/>
      <c r="T15" s="426" t="str">
        <f t="shared" ref="T15:T17" si="0">IF(U15&lt;&gt;0,10%,"")</f>
        <v/>
      </c>
      <c r="U15" s="462">
        <f>K15*P15</f>
        <v>0</v>
      </c>
      <c r="V15" s="463"/>
      <c r="W15" s="463"/>
      <c r="X15" s="464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Q15" s="4"/>
    </row>
    <row r="16" spans="1:46" ht="9.9499999999999993" customHeight="1" x14ac:dyDescent="0.15">
      <c r="A16" s="287"/>
      <c r="B16" s="288"/>
      <c r="C16" s="288"/>
      <c r="D16" s="288"/>
      <c r="E16" s="288"/>
      <c r="F16" s="288"/>
      <c r="G16" s="288"/>
      <c r="H16" s="288"/>
      <c r="I16" s="288"/>
      <c r="J16" s="289"/>
      <c r="K16" s="442"/>
      <c r="L16" s="443"/>
      <c r="M16" s="444"/>
      <c r="N16" s="361"/>
      <c r="O16" s="362"/>
      <c r="P16" s="353"/>
      <c r="Q16" s="354"/>
      <c r="R16" s="354"/>
      <c r="S16" s="355"/>
      <c r="T16" s="427"/>
      <c r="U16" s="353"/>
      <c r="V16" s="354"/>
      <c r="W16" s="354"/>
      <c r="X16" s="355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</row>
    <row r="17" spans="1:41" ht="9.9499999999999993" customHeight="1" x14ac:dyDescent="0.15">
      <c r="A17" s="287"/>
      <c r="B17" s="288"/>
      <c r="C17" s="288"/>
      <c r="D17" s="288"/>
      <c r="E17" s="288"/>
      <c r="F17" s="288"/>
      <c r="G17" s="288"/>
      <c r="H17" s="288"/>
      <c r="I17" s="288"/>
      <c r="J17" s="289"/>
      <c r="K17" s="442"/>
      <c r="L17" s="443"/>
      <c r="M17" s="444"/>
      <c r="N17" s="361"/>
      <c r="O17" s="362"/>
      <c r="P17" s="353"/>
      <c r="Q17" s="354"/>
      <c r="R17" s="354"/>
      <c r="S17" s="355"/>
      <c r="T17" s="356" t="str">
        <f t="shared" si="0"/>
        <v/>
      </c>
      <c r="U17" s="353">
        <f t="shared" ref="U17" si="1">K17*P17</f>
        <v>0</v>
      </c>
      <c r="V17" s="354"/>
      <c r="W17" s="354"/>
      <c r="X17" s="355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</row>
    <row r="18" spans="1:41" ht="9.9499999999999993" customHeight="1" x14ac:dyDescent="0.15">
      <c r="A18" s="287"/>
      <c r="B18" s="288"/>
      <c r="C18" s="288"/>
      <c r="D18" s="288"/>
      <c r="E18" s="288"/>
      <c r="F18" s="288"/>
      <c r="G18" s="288"/>
      <c r="H18" s="288"/>
      <c r="I18" s="288"/>
      <c r="J18" s="289"/>
      <c r="K18" s="442"/>
      <c r="L18" s="443"/>
      <c r="M18" s="444"/>
      <c r="N18" s="361"/>
      <c r="O18" s="362"/>
      <c r="P18" s="353"/>
      <c r="Q18" s="354"/>
      <c r="R18" s="354"/>
      <c r="S18" s="355"/>
      <c r="T18" s="356"/>
      <c r="U18" s="353"/>
      <c r="V18" s="354"/>
      <c r="W18" s="354"/>
      <c r="X18" s="355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</row>
    <row r="19" spans="1:41" ht="9.9499999999999993" customHeight="1" x14ac:dyDescent="0.15">
      <c r="A19" s="287"/>
      <c r="B19" s="288"/>
      <c r="C19" s="288"/>
      <c r="D19" s="288"/>
      <c r="E19" s="288"/>
      <c r="F19" s="288"/>
      <c r="G19" s="288"/>
      <c r="H19" s="288"/>
      <c r="I19" s="288"/>
      <c r="J19" s="289"/>
      <c r="K19" s="442"/>
      <c r="L19" s="443"/>
      <c r="M19" s="444"/>
      <c r="N19" s="361"/>
      <c r="O19" s="362"/>
      <c r="P19" s="353"/>
      <c r="Q19" s="354"/>
      <c r="R19" s="354"/>
      <c r="S19" s="355"/>
      <c r="T19" s="356" t="str">
        <f t="shared" ref="T19" si="2">IF(U19&lt;&gt;0,10%,"")</f>
        <v/>
      </c>
      <c r="U19" s="353">
        <f t="shared" ref="U19" si="3">K19*P19</f>
        <v>0</v>
      </c>
      <c r="V19" s="354"/>
      <c r="W19" s="354"/>
      <c r="X19" s="355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</row>
    <row r="20" spans="1:41" ht="9.9499999999999993" customHeight="1" x14ac:dyDescent="0.15">
      <c r="A20" s="287"/>
      <c r="B20" s="288"/>
      <c r="C20" s="288"/>
      <c r="D20" s="288"/>
      <c r="E20" s="288"/>
      <c r="F20" s="288"/>
      <c r="G20" s="288"/>
      <c r="H20" s="288"/>
      <c r="I20" s="288"/>
      <c r="J20" s="289"/>
      <c r="K20" s="442"/>
      <c r="L20" s="443"/>
      <c r="M20" s="444"/>
      <c r="N20" s="361"/>
      <c r="O20" s="362"/>
      <c r="P20" s="353"/>
      <c r="Q20" s="354"/>
      <c r="R20" s="354"/>
      <c r="S20" s="355"/>
      <c r="T20" s="356"/>
      <c r="U20" s="353"/>
      <c r="V20" s="354"/>
      <c r="W20" s="354"/>
      <c r="X20" s="355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</row>
    <row r="21" spans="1:41" ht="9.9499999999999993" customHeight="1" x14ac:dyDescent="0.15">
      <c r="A21" s="287"/>
      <c r="B21" s="288"/>
      <c r="C21" s="288"/>
      <c r="D21" s="288"/>
      <c r="E21" s="288"/>
      <c r="F21" s="288"/>
      <c r="G21" s="288"/>
      <c r="H21" s="288"/>
      <c r="I21" s="288"/>
      <c r="J21" s="289"/>
      <c r="K21" s="442"/>
      <c r="L21" s="443"/>
      <c r="M21" s="444"/>
      <c r="N21" s="361"/>
      <c r="O21" s="362"/>
      <c r="P21" s="363"/>
      <c r="Q21" s="364"/>
      <c r="R21" s="364"/>
      <c r="S21" s="365"/>
      <c r="T21" s="356" t="str">
        <f t="shared" ref="T21" si="4">IF(U21&lt;&gt;0,10%,"")</f>
        <v/>
      </c>
      <c r="U21" s="353">
        <f t="shared" ref="U21" si="5">K21*P21</f>
        <v>0</v>
      </c>
      <c r="V21" s="354"/>
      <c r="W21" s="354"/>
      <c r="X21" s="355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</row>
    <row r="22" spans="1:41" ht="9.9499999999999993" customHeight="1" x14ac:dyDescent="0.15">
      <c r="A22" s="287"/>
      <c r="B22" s="288"/>
      <c r="C22" s="288"/>
      <c r="D22" s="288"/>
      <c r="E22" s="288"/>
      <c r="F22" s="288"/>
      <c r="G22" s="288"/>
      <c r="H22" s="288"/>
      <c r="I22" s="288"/>
      <c r="J22" s="289"/>
      <c r="K22" s="442"/>
      <c r="L22" s="443"/>
      <c r="M22" s="444"/>
      <c r="N22" s="361"/>
      <c r="O22" s="362"/>
      <c r="P22" s="363"/>
      <c r="Q22" s="364"/>
      <c r="R22" s="364"/>
      <c r="S22" s="365"/>
      <c r="T22" s="356"/>
      <c r="U22" s="353"/>
      <c r="V22" s="354"/>
      <c r="W22" s="354"/>
      <c r="X22" s="355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</row>
    <row r="23" spans="1:41" ht="9.9499999999999993" customHeight="1" x14ac:dyDescent="0.15">
      <c r="A23" s="287"/>
      <c r="B23" s="288"/>
      <c r="C23" s="288"/>
      <c r="D23" s="288"/>
      <c r="E23" s="288"/>
      <c r="F23" s="288"/>
      <c r="G23" s="288"/>
      <c r="H23" s="288"/>
      <c r="I23" s="288"/>
      <c r="J23" s="289"/>
      <c r="K23" s="442"/>
      <c r="L23" s="443"/>
      <c r="M23" s="444"/>
      <c r="N23" s="361"/>
      <c r="O23" s="362"/>
      <c r="P23" s="363"/>
      <c r="Q23" s="364"/>
      <c r="R23" s="364"/>
      <c r="S23" s="365"/>
      <c r="T23" s="356" t="str">
        <f t="shared" ref="T23" si="6">IF(U23&lt;&gt;0,10%,"")</f>
        <v/>
      </c>
      <c r="U23" s="353">
        <f t="shared" ref="U23" si="7">K23*P23</f>
        <v>0</v>
      </c>
      <c r="V23" s="354"/>
      <c r="W23" s="354"/>
      <c r="X23" s="355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</row>
    <row r="24" spans="1:41" ht="9.9499999999999993" customHeight="1" x14ac:dyDescent="0.15">
      <c r="A24" s="287"/>
      <c r="B24" s="288"/>
      <c r="C24" s="288"/>
      <c r="D24" s="288"/>
      <c r="E24" s="288"/>
      <c r="F24" s="288"/>
      <c r="G24" s="288"/>
      <c r="H24" s="288"/>
      <c r="I24" s="288"/>
      <c r="J24" s="289"/>
      <c r="K24" s="442"/>
      <c r="L24" s="443"/>
      <c r="M24" s="444"/>
      <c r="N24" s="361"/>
      <c r="O24" s="362"/>
      <c r="P24" s="363"/>
      <c r="Q24" s="364"/>
      <c r="R24" s="364"/>
      <c r="S24" s="365"/>
      <c r="T24" s="356"/>
      <c r="U24" s="353"/>
      <c r="V24" s="354"/>
      <c r="W24" s="354"/>
      <c r="X24" s="355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</row>
    <row r="25" spans="1:41" ht="9.9499999999999993" customHeight="1" x14ac:dyDescent="0.15">
      <c r="A25" s="287"/>
      <c r="B25" s="288"/>
      <c r="C25" s="288"/>
      <c r="D25" s="288"/>
      <c r="E25" s="288"/>
      <c r="F25" s="288"/>
      <c r="G25" s="288"/>
      <c r="H25" s="288"/>
      <c r="I25" s="288"/>
      <c r="J25" s="289"/>
      <c r="K25" s="442"/>
      <c r="L25" s="443"/>
      <c r="M25" s="444"/>
      <c r="N25" s="361"/>
      <c r="O25" s="362"/>
      <c r="P25" s="353"/>
      <c r="Q25" s="354"/>
      <c r="R25" s="354"/>
      <c r="S25" s="355"/>
      <c r="T25" s="356" t="str">
        <f t="shared" ref="T25" si="8">IF(U25&lt;&gt;0,10%,"")</f>
        <v/>
      </c>
      <c r="U25" s="353">
        <f t="shared" ref="U25" si="9">K25*P25</f>
        <v>0</v>
      </c>
      <c r="V25" s="354"/>
      <c r="W25" s="354"/>
      <c r="X25" s="355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</row>
    <row r="26" spans="1:41" ht="9.9499999999999993" customHeight="1" x14ac:dyDescent="0.15">
      <c r="A26" s="287"/>
      <c r="B26" s="288"/>
      <c r="C26" s="288"/>
      <c r="D26" s="288"/>
      <c r="E26" s="288"/>
      <c r="F26" s="288"/>
      <c r="G26" s="288"/>
      <c r="H26" s="288"/>
      <c r="I26" s="288"/>
      <c r="J26" s="289"/>
      <c r="K26" s="442"/>
      <c r="L26" s="443"/>
      <c r="M26" s="444"/>
      <c r="N26" s="361"/>
      <c r="O26" s="362"/>
      <c r="P26" s="445"/>
      <c r="Q26" s="446"/>
      <c r="R26" s="446"/>
      <c r="S26" s="447"/>
      <c r="T26" s="356"/>
      <c r="U26" s="353"/>
      <c r="V26" s="354"/>
      <c r="W26" s="354"/>
      <c r="X26" s="355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</row>
    <row r="27" spans="1:41" ht="9.9499999999999993" customHeight="1" x14ac:dyDescent="0.15">
      <c r="A27" s="287"/>
      <c r="B27" s="288"/>
      <c r="C27" s="288"/>
      <c r="D27" s="288"/>
      <c r="E27" s="288"/>
      <c r="F27" s="288"/>
      <c r="G27" s="288"/>
      <c r="H27" s="288"/>
      <c r="I27" s="288"/>
      <c r="J27" s="289"/>
      <c r="K27" s="442"/>
      <c r="L27" s="443"/>
      <c r="M27" s="444"/>
      <c r="N27" s="361"/>
      <c r="O27" s="362"/>
      <c r="P27" s="353"/>
      <c r="Q27" s="354"/>
      <c r="R27" s="354"/>
      <c r="S27" s="355"/>
      <c r="T27" s="356" t="str">
        <f t="shared" ref="T27" si="10">IF(U27&lt;&gt;0,10%,"")</f>
        <v/>
      </c>
      <c r="U27" s="353">
        <f t="shared" ref="U27" si="11">K27*P27</f>
        <v>0</v>
      </c>
      <c r="V27" s="354"/>
      <c r="W27" s="354"/>
      <c r="X27" s="355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</row>
    <row r="28" spans="1:41" ht="9.9499999999999993" customHeight="1" x14ac:dyDescent="0.15">
      <c r="A28" s="287"/>
      <c r="B28" s="288"/>
      <c r="C28" s="288"/>
      <c r="D28" s="288"/>
      <c r="E28" s="288"/>
      <c r="F28" s="288"/>
      <c r="G28" s="288"/>
      <c r="H28" s="288"/>
      <c r="I28" s="288"/>
      <c r="J28" s="289"/>
      <c r="K28" s="442"/>
      <c r="L28" s="443"/>
      <c r="M28" s="444"/>
      <c r="N28" s="361"/>
      <c r="O28" s="362"/>
      <c r="P28" s="353"/>
      <c r="Q28" s="354"/>
      <c r="R28" s="354"/>
      <c r="S28" s="355"/>
      <c r="T28" s="356"/>
      <c r="U28" s="353"/>
      <c r="V28" s="354"/>
      <c r="W28" s="354"/>
      <c r="X28" s="355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</row>
    <row r="29" spans="1:41" ht="9.9499999999999993" customHeight="1" x14ac:dyDescent="0.15">
      <c r="A29" s="287"/>
      <c r="B29" s="288"/>
      <c r="C29" s="288"/>
      <c r="D29" s="288"/>
      <c r="E29" s="288"/>
      <c r="F29" s="288"/>
      <c r="G29" s="288"/>
      <c r="H29" s="288"/>
      <c r="I29" s="288"/>
      <c r="J29" s="289"/>
      <c r="K29" s="442"/>
      <c r="L29" s="443"/>
      <c r="M29" s="444"/>
      <c r="N29" s="361"/>
      <c r="O29" s="362"/>
      <c r="P29" s="363"/>
      <c r="Q29" s="364"/>
      <c r="R29" s="364"/>
      <c r="S29" s="365"/>
      <c r="T29" s="356" t="str">
        <f t="shared" ref="T29" si="12">IF(U29&lt;&gt;0,10%,"")</f>
        <v/>
      </c>
      <c r="U29" s="353">
        <f t="shared" ref="U29" si="13">K29*P29</f>
        <v>0</v>
      </c>
      <c r="V29" s="354"/>
      <c r="W29" s="354"/>
      <c r="X29" s="355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</row>
    <row r="30" spans="1:41" ht="9.9499999999999993" customHeight="1" x14ac:dyDescent="0.15">
      <c r="A30" s="287"/>
      <c r="B30" s="288"/>
      <c r="C30" s="288"/>
      <c r="D30" s="288"/>
      <c r="E30" s="288"/>
      <c r="F30" s="288"/>
      <c r="G30" s="288"/>
      <c r="H30" s="288"/>
      <c r="I30" s="288"/>
      <c r="J30" s="289"/>
      <c r="K30" s="442"/>
      <c r="L30" s="443"/>
      <c r="M30" s="444"/>
      <c r="N30" s="361"/>
      <c r="O30" s="362"/>
      <c r="P30" s="363"/>
      <c r="Q30" s="364"/>
      <c r="R30" s="364"/>
      <c r="S30" s="365"/>
      <c r="T30" s="356"/>
      <c r="U30" s="353"/>
      <c r="V30" s="354"/>
      <c r="W30" s="354"/>
      <c r="X30" s="355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</row>
    <row r="31" spans="1:41" ht="9.9499999999999993" customHeight="1" x14ac:dyDescent="0.15">
      <c r="A31" s="287"/>
      <c r="B31" s="288"/>
      <c r="C31" s="288"/>
      <c r="D31" s="288"/>
      <c r="E31" s="288"/>
      <c r="F31" s="288"/>
      <c r="G31" s="288"/>
      <c r="H31" s="288"/>
      <c r="I31" s="288"/>
      <c r="J31" s="289"/>
      <c r="K31" s="442"/>
      <c r="L31" s="443"/>
      <c r="M31" s="444"/>
      <c r="N31" s="361"/>
      <c r="O31" s="362"/>
      <c r="P31" s="363"/>
      <c r="Q31" s="364"/>
      <c r="R31" s="364"/>
      <c r="S31" s="365"/>
      <c r="T31" s="356" t="str">
        <f t="shared" ref="T31" si="14">IF(U31&lt;&gt;0,10%,"")</f>
        <v/>
      </c>
      <c r="U31" s="353">
        <f t="shared" ref="U31" si="15">K31*P31</f>
        <v>0</v>
      </c>
      <c r="V31" s="354"/>
      <c r="W31" s="354"/>
      <c r="X31" s="355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</row>
    <row r="32" spans="1:41" ht="9.9499999999999993" customHeight="1" x14ac:dyDescent="0.15">
      <c r="A32" s="287"/>
      <c r="B32" s="288"/>
      <c r="C32" s="288"/>
      <c r="D32" s="288"/>
      <c r="E32" s="288"/>
      <c r="F32" s="288"/>
      <c r="G32" s="288"/>
      <c r="H32" s="288"/>
      <c r="I32" s="288"/>
      <c r="J32" s="289"/>
      <c r="K32" s="442"/>
      <c r="L32" s="443"/>
      <c r="M32" s="444"/>
      <c r="N32" s="361"/>
      <c r="O32" s="362"/>
      <c r="P32" s="363"/>
      <c r="Q32" s="364"/>
      <c r="R32" s="364"/>
      <c r="S32" s="365"/>
      <c r="T32" s="356"/>
      <c r="U32" s="353"/>
      <c r="V32" s="354"/>
      <c r="W32" s="354"/>
      <c r="X32" s="355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</row>
    <row r="33" spans="1:41" ht="9.9499999999999993" customHeight="1" x14ac:dyDescent="0.15">
      <c r="A33" s="287"/>
      <c r="B33" s="288"/>
      <c r="C33" s="288"/>
      <c r="D33" s="288"/>
      <c r="E33" s="288"/>
      <c r="F33" s="288"/>
      <c r="G33" s="288"/>
      <c r="H33" s="288"/>
      <c r="I33" s="288"/>
      <c r="J33" s="289"/>
      <c r="K33" s="442"/>
      <c r="L33" s="443"/>
      <c r="M33" s="444"/>
      <c r="N33" s="361"/>
      <c r="O33" s="362"/>
      <c r="P33" s="353"/>
      <c r="Q33" s="354"/>
      <c r="R33" s="354"/>
      <c r="S33" s="355"/>
      <c r="T33" s="356" t="str">
        <f t="shared" ref="T33" si="16">IF(U33&lt;&gt;0,10%,"")</f>
        <v/>
      </c>
      <c r="U33" s="353">
        <f t="shared" ref="U33" si="17">K33*P33</f>
        <v>0</v>
      </c>
      <c r="V33" s="354"/>
      <c r="W33" s="354"/>
      <c r="X33" s="355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</row>
    <row r="34" spans="1:41" ht="9.9499999999999993" customHeight="1" thickBot="1" x14ac:dyDescent="0.2">
      <c r="A34" s="495"/>
      <c r="B34" s="496"/>
      <c r="C34" s="496"/>
      <c r="D34" s="496"/>
      <c r="E34" s="496"/>
      <c r="F34" s="496"/>
      <c r="G34" s="496"/>
      <c r="H34" s="496"/>
      <c r="I34" s="496"/>
      <c r="J34" s="497"/>
      <c r="K34" s="498"/>
      <c r="L34" s="499"/>
      <c r="M34" s="500"/>
      <c r="N34" s="501"/>
      <c r="O34" s="502"/>
      <c r="P34" s="445"/>
      <c r="Q34" s="446"/>
      <c r="R34" s="446"/>
      <c r="S34" s="447"/>
      <c r="T34" s="357"/>
      <c r="U34" s="358"/>
      <c r="V34" s="359"/>
      <c r="W34" s="359"/>
      <c r="X34" s="360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</row>
    <row r="35" spans="1:41" ht="9.9499999999999993" customHeight="1" thickTop="1" x14ac:dyDescent="0.1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40"/>
      <c r="P35" s="347" t="s">
        <v>84</v>
      </c>
      <c r="Q35" s="348"/>
      <c r="R35" s="348"/>
      <c r="S35" s="348"/>
      <c r="T35" s="349"/>
      <c r="U35" s="301">
        <f>SUM(U15:X34)</f>
        <v>0</v>
      </c>
      <c r="V35" s="302"/>
      <c r="W35" s="302"/>
      <c r="X35" s="303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</row>
    <row r="36" spans="1:41" ht="9.9499999999999993" customHeight="1" x14ac:dyDescent="0.1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2"/>
      <c r="P36" s="350"/>
      <c r="Q36" s="351"/>
      <c r="R36" s="351"/>
      <c r="S36" s="351"/>
      <c r="T36" s="352"/>
      <c r="U36" s="304"/>
      <c r="V36" s="305"/>
      <c r="W36" s="305"/>
      <c r="X36" s="306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</row>
    <row r="37" spans="1:41" ht="9.9499999999999993" customHeight="1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43"/>
      <c r="L37" s="43"/>
      <c r="M37" s="43"/>
      <c r="N37" s="44"/>
      <c r="O37" s="44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</row>
    <row r="38" spans="1:41" ht="9.9499999999999993" customHeight="1" x14ac:dyDescent="0.15">
      <c r="A38" s="345" t="str">
        <f ca="1">IF(AS1=FALSE,"＊下記について確認して下さい＊","")</f>
        <v/>
      </c>
      <c r="B38" s="345"/>
      <c r="C38" s="345"/>
      <c r="D38" s="345"/>
      <c r="E38" s="345"/>
      <c r="F38" s="345"/>
      <c r="G38" s="345"/>
      <c r="H38" s="346"/>
      <c r="I38" s="436" t="s">
        <v>78</v>
      </c>
      <c r="J38" s="437"/>
      <c r="K38" s="437"/>
      <c r="L38" s="438"/>
      <c r="M38" s="297" t="s">
        <v>75</v>
      </c>
      <c r="N38" s="298"/>
      <c r="O38" s="298"/>
      <c r="P38" s="328"/>
      <c r="Q38" s="297" t="s">
        <v>76</v>
      </c>
      <c r="R38" s="298"/>
      <c r="S38" s="298"/>
      <c r="T38" s="328"/>
      <c r="U38" s="297" t="s">
        <v>77</v>
      </c>
      <c r="V38" s="298"/>
      <c r="W38" s="298"/>
      <c r="X38" s="328"/>
      <c r="Y38" s="31"/>
      <c r="Z38" s="31"/>
      <c r="AA38" s="31"/>
      <c r="AB38" s="31"/>
      <c r="AC38" s="31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</row>
    <row r="39" spans="1:41" ht="9.9499999999999993" customHeight="1" x14ac:dyDescent="0.15">
      <c r="A39" s="345"/>
      <c r="B39" s="345"/>
      <c r="C39" s="345"/>
      <c r="D39" s="345"/>
      <c r="E39" s="345"/>
      <c r="F39" s="345"/>
      <c r="G39" s="345"/>
      <c r="H39" s="346"/>
      <c r="I39" s="439"/>
      <c r="J39" s="440"/>
      <c r="K39" s="440"/>
      <c r="L39" s="441"/>
      <c r="M39" s="299"/>
      <c r="N39" s="300"/>
      <c r="O39" s="300"/>
      <c r="P39" s="332"/>
      <c r="Q39" s="299"/>
      <c r="R39" s="300"/>
      <c r="S39" s="300"/>
      <c r="T39" s="332"/>
      <c r="U39" s="299"/>
      <c r="V39" s="300"/>
      <c r="W39" s="300"/>
      <c r="X39" s="332"/>
      <c r="Y39" s="31"/>
      <c r="Z39" s="31"/>
      <c r="AA39" s="31"/>
      <c r="AB39" s="31"/>
      <c r="AC39" s="31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</row>
    <row r="40" spans="1:41" ht="9.9499999999999993" customHeight="1" x14ac:dyDescent="0.2">
      <c r="A40" s="345" t="str">
        <f ca="1">IF(AS1=FALSE,AT2,"")</f>
        <v/>
      </c>
      <c r="B40" s="345"/>
      <c r="C40" s="345"/>
      <c r="D40" s="345"/>
      <c r="E40" s="345"/>
      <c r="F40" s="345"/>
      <c r="G40" s="345"/>
      <c r="H40" s="346"/>
      <c r="I40" s="313">
        <v>0.1</v>
      </c>
      <c r="J40" s="314"/>
      <c r="K40" s="49"/>
      <c r="L40" s="30"/>
      <c r="M40" s="317">
        <f>SUMIF($T$15:$T$34,I40,$U$15:$X$34)</f>
        <v>0</v>
      </c>
      <c r="N40" s="318"/>
      <c r="O40" s="318"/>
      <c r="P40" s="319"/>
      <c r="Q40" s="317">
        <f>ROUND(M40*I40,0)</f>
        <v>0</v>
      </c>
      <c r="R40" s="318"/>
      <c r="S40" s="318"/>
      <c r="T40" s="319"/>
      <c r="U40" s="317">
        <f>M40+Q40</f>
        <v>0</v>
      </c>
      <c r="V40" s="318"/>
      <c r="W40" s="318"/>
      <c r="X40" s="319"/>
      <c r="Y40" s="31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</row>
    <row r="41" spans="1:41" ht="9.9499999999999993" customHeight="1" x14ac:dyDescent="0.2">
      <c r="A41" s="345"/>
      <c r="B41" s="345"/>
      <c r="C41" s="345"/>
      <c r="D41" s="345"/>
      <c r="E41" s="345"/>
      <c r="F41" s="345"/>
      <c r="G41" s="345"/>
      <c r="H41" s="346"/>
      <c r="I41" s="315"/>
      <c r="J41" s="316"/>
      <c r="K41" s="51"/>
      <c r="L41" s="35"/>
      <c r="M41" s="304"/>
      <c r="N41" s="305"/>
      <c r="O41" s="305"/>
      <c r="P41" s="306"/>
      <c r="Q41" s="304"/>
      <c r="R41" s="305"/>
      <c r="S41" s="305"/>
      <c r="T41" s="306"/>
      <c r="U41" s="304"/>
      <c r="V41" s="305"/>
      <c r="W41" s="305"/>
      <c r="X41" s="306"/>
      <c r="Y41" s="31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</row>
    <row r="42" spans="1:41" ht="9.9499999999999993" customHeight="1" x14ac:dyDescent="0.15">
      <c r="A42" s="345" t="str">
        <f>AT3</f>
        <v/>
      </c>
      <c r="B42" s="345"/>
      <c r="C42" s="345"/>
      <c r="D42" s="345"/>
      <c r="E42" s="345"/>
      <c r="F42" s="345"/>
      <c r="G42" s="345"/>
      <c r="H42" s="346"/>
      <c r="I42" s="313">
        <v>0.08</v>
      </c>
      <c r="J42" s="314"/>
      <c r="K42" s="293" t="s">
        <v>79</v>
      </c>
      <c r="L42" s="294"/>
      <c r="M42" s="317">
        <f>SUMIF($T$15:$T$34,I42,$U$15:$X$34)</f>
        <v>0</v>
      </c>
      <c r="N42" s="318"/>
      <c r="O42" s="318"/>
      <c r="P42" s="319"/>
      <c r="Q42" s="317">
        <f>ROUND(M42*I42,0)</f>
        <v>0</v>
      </c>
      <c r="R42" s="318"/>
      <c r="S42" s="318"/>
      <c r="T42" s="319"/>
      <c r="U42" s="317">
        <f>M42+Q42</f>
        <v>0</v>
      </c>
      <c r="V42" s="318"/>
      <c r="W42" s="318"/>
      <c r="X42" s="319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</row>
    <row r="43" spans="1:41" ht="9.9499999999999993" customHeight="1" x14ac:dyDescent="0.15">
      <c r="A43" s="345"/>
      <c r="B43" s="345"/>
      <c r="C43" s="345"/>
      <c r="D43" s="345"/>
      <c r="E43" s="345"/>
      <c r="F43" s="345"/>
      <c r="G43" s="345"/>
      <c r="H43" s="346"/>
      <c r="I43" s="315"/>
      <c r="J43" s="316"/>
      <c r="K43" s="295"/>
      <c r="L43" s="296"/>
      <c r="M43" s="323"/>
      <c r="N43" s="324"/>
      <c r="O43" s="324"/>
      <c r="P43" s="325"/>
      <c r="Q43" s="323"/>
      <c r="R43" s="324"/>
      <c r="S43" s="324"/>
      <c r="T43" s="325"/>
      <c r="U43" s="323"/>
      <c r="V43" s="324"/>
      <c r="W43" s="324"/>
      <c r="X43" s="325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</row>
    <row r="44" spans="1:41" ht="9.9499999999999993" customHeight="1" x14ac:dyDescent="0.15">
      <c r="A44" s="7"/>
      <c r="B44" s="18"/>
      <c r="C44" s="18"/>
      <c r="D44" s="18"/>
      <c r="E44" s="18"/>
      <c r="F44" s="18"/>
      <c r="G44" s="18"/>
      <c r="H44" s="27"/>
      <c r="I44" s="297" t="s">
        <v>83</v>
      </c>
      <c r="J44" s="298"/>
      <c r="K44" s="293" t="s">
        <v>82</v>
      </c>
      <c r="L44" s="294"/>
      <c r="M44" s="317">
        <f>SUMIF(T15:T34,K44,U15:X34)</f>
        <v>0</v>
      </c>
      <c r="N44" s="318"/>
      <c r="O44" s="318"/>
      <c r="P44" s="319"/>
      <c r="Q44" s="317">
        <f>ROUND(M44*I44,0)</f>
        <v>0</v>
      </c>
      <c r="R44" s="318"/>
      <c r="S44" s="318"/>
      <c r="T44" s="319"/>
      <c r="U44" s="317">
        <f>M44+Q44</f>
        <v>0</v>
      </c>
      <c r="V44" s="318"/>
      <c r="W44" s="318"/>
      <c r="X44" s="319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</row>
    <row r="45" spans="1:41" ht="9.9499999999999993" customHeight="1" thickBot="1" x14ac:dyDescent="0.2">
      <c r="A45" s="7"/>
      <c r="B45" s="18"/>
      <c r="C45" s="18"/>
      <c r="D45" s="18"/>
      <c r="E45" s="18"/>
      <c r="F45" s="18"/>
      <c r="G45" s="18"/>
      <c r="H45" s="27"/>
      <c r="I45" s="299"/>
      <c r="J45" s="300"/>
      <c r="K45" s="295"/>
      <c r="L45" s="296"/>
      <c r="M45" s="320"/>
      <c r="N45" s="321"/>
      <c r="O45" s="321"/>
      <c r="P45" s="322"/>
      <c r="Q45" s="320"/>
      <c r="R45" s="321"/>
      <c r="S45" s="321"/>
      <c r="T45" s="322"/>
      <c r="U45" s="323"/>
      <c r="V45" s="324"/>
      <c r="W45" s="324"/>
      <c r="X45" s="325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</row>
    <row r="46" spans="1:41" ht="9.9499999999999993" customHeight="1" thickTop="1" x14ac:dyDescent="0.15">
      <c r="A46" s="7"/>
      <c r="B46" s="7"/>
      <c r="C46" s="7"/>
      <c r="D46" s="7"/>
      <c r="E46" s="7"/>
      <c r="F46" s="7"/>
      <c r="G46" s="7"/>
      <c r="H46" s="7"/>
      <c r="I46" s="54"/>
      <c r="J46" s="54"/>
      <c r="K46" s="54"/>
      <c r="L46" s="55"/>
      <c r="M46" s="301">
        <f t="shared" ref="M46" si="18">SUM(M40:P45)</f>
        <v>0</v>
      </c>
      <c r="N46" s="302"/>
      <c r="O46" s="302"/>
      <c r="P46" s="303"/>
      <c r="Q46" s="301">
        <f t="shared" ref="Q46" si="19">SUM(Q40:T45)</f>
        <v>0</v>
      </c>
      <c r="R46" s="302"/>
      <c r="S46" s="302"/>
      <c r="T46" s="302"/>
      <c r="U46" s="307">
        <f>SUM(U40:X45)</f>
        <v>0</v>
      </c>
      <c r="V46" s="308"/>
      <c r="W46" s="308"/>
      <c r="X46" s="309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</row>
    <row r="47" spans="1:41" ht="9.9499999999999993" customHeight="1" thickBot="1" x14ac:dyDescent="0.2">
      <c r="A47" s="31"/>
      <c r="B47" s="31"/>
      <c r="C47" s="31"/>
      <c r="D47" s="31"/>
      <c r="E47" s="31"/>
      <c r="F47" s="31"/>
      <c r="G47" s="31"/>
      <c r="H47" s="31"/>
      <c r="I47" s="56"/>
      <c r="J47" s="56"/>
      <c r="K47" s="56"/>
      <c r="L47" s="57"/>
      <c r="M47" s="304"/>
      <c r="N47" s="305"/>
      <c r="O47" s="305"/>
      <c r="P47" s="306"/>
      <c r="Q47" s="304"/>
      <c r="R47" s="305"/>
      <c r="S47" s="305"/>
      <c r="T47" s="305"/>
      <c r="U47" s="310"/>
      <c r="V47" s="311"/>
      <c r="W47" s="311"/>
      <c r="X47" s="312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</row>
    <row r="48" spans="1:41" ht="15" customHeight="1" x14ac:dyDescent="0.15">
      <c r="A48" s="292" t="s">
        <v>88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</row>
    <row r="49" spans="1:50" ht="20.100000000000001" customHeight="1" x14ac:dyDescent="0.15">
      <c r="A49" s="465" t="s">
        <v>70</v>
      </c>
      <c r="B49" s="466"/>
      <c r="C49" s="466"/>
      <c r="D49" s="466"/>
      <c r="E49" s="466"/>
      <c r="F49" s="466"/>
      <c r="G49" s="467"/>
      <c r="H49" s="6"/>
      <c r="I49" s="448" t="str">
        <f ca="1">I2</f>
        <v/>
      </c>
      <c r="J49" s="448"/>
      <c r="K49" s="448"/>
      <c r="L49" s="448"/>
      <c r="M49" s="448"/>
      <c r="N49" s="448"/>
      <c r="O49" s="448"/>
      <c r="P49" s="448"/>
      <c r="Q49" s="448"/>
      <c r="R49" s="448"/>
      <c r="S49" s="448"/>
      <c r="T49" s="448"/>
      <c r="U49" s="448"/>
      <c r="V49" s="448"/>
      <c r="W49" s="448"/>
      <c r="X49" s="448"/>
      <c r="Y49" s="448"/>
      <c r="Z49" s="448"/>
      <c r="AA49" s="448"/>
      <c r="AB49" s="448"/>
      <c r="AC49" s="448"/>
      <c r="AD49" s="448"/>
      <c r="AE49" s="448"/>
      <c r="AF49" s="448"/>
      <c r="AG49" s="448"/>
      <c r="AH49" s="448"/>
      <c r="AI49" s="7"/>
      <c r="AJ49" s="492" t="str">
        <f>AQ2</f>
        <v>日付入力確認</v>
      </c>
      <c r="AK49" s="492"/>
      <c r="AL49" s="492"/>
      <c r="AM49" s="492"/>
      <c r="AN49" s="492"/>
      <c r="AO49" s="492"/>
    </row>
    <row r="50" spans="1:50" s="2" customFormat="1" ht="32.1" customHeight="1" x14ac:dyDescent="0.15">
      <c r="A50" s="433" t="s">
        <v>0</v>
      </c>
      <c r="B50" s="433"/>
      <c r="C50" s="433"/>
      <c r="D50" s="433"/>
      <c r="E50" s="433"/>
      <c r="F50" s="433"/>
      <c r="G50" s="433"/>
      <c r="H50" s="433"/>
      <c r="I50" s="433"/>
      <c r="J50" s="433"/>
      <c r="K50" s="433"/>
      <c r="L50" s="433"/>
      <c r="M50" s="433"/>
      <c r="N50" s="433"/>
      <c r="O50" s="433"/>
      <c r="P50" s="433"/>
      <c r="Q50" s="433"/>
      <c r="R50" s="433"/>
      <c r="S50" s="433"/>
      <c r="T50" s="433"/>
      <c r="U50" s="433"/>
      <c r="V50" s="433"/>
      <c r="W50" s="433"/>
      <c r="X50" s="433"/>
      <c r="Y50" s="433"/>
      <c r="Z50" s="433"/>
      <c r="AA50" s="433"/>
      <c r="AB50" s="433"/>
      <c r="AC50" s="433"/>
      <c r="AD50" s="433"/>
      <c r="AE50" s="433"/>
      <c r="AF50" s="433"/>
      <c r="AG50" s="433"/>
      <c r="AH50" s="433"/>
      <c r="AI50" s="433"/>
      <c r="AJ50" s="433"/>
      <c r="AK50" s="433"/>
      <c r="AL50" s="433"/>
      <c r="AM50" s="433"/>
      <c r="AN50" s="433"/>
      <c r="AO50" s="433"/>
      <c r="AQ50" s="1"/>
      <c r="AR50" s="1"/>
      <c r="AS50" s="1"/>
      <c r="AT50" s="1"/>
      <c r="AU50" s="1"/>
      <c r="AV50" s="1"/>
      <c r="AW50" s="1"/>
      <c r="AX50" s="1"/>
    </row>
    <row r="51" spans="1:50" ht="20.100000000000001" customHeight="1" x14ac:dyDescent="0.15">
      <c r="A51" s="488" t="str">
        <f>IF(AN2="","",IF(AND(ISNUMBER(AN2),F10=""),"※エラー：工事名称を入力し、印刷してください",""))</f>
        <v/>
      </c>
      <c r="B51" s="488"/>
      <c r="C51" s="488"/>
      <c r="D51" s="488"/>
      <c r="E51" s="488"/>
      <c r="F51" s="488"/>
      <c r="G51" s="488"/>
      <c r="H51" s="488"/>
      <c r="I51" s="488"/>
      <c r="J51" s="488"/>
      <c r="K51" s="488"/>
      <c r="L51" s="488"/>
      <c r="M51" s="488"/>
      <c r="N51" s="488"/>
      <c r="O51" s="488"/>
      <c r="P51" s="488"/>
      <c r="Q51" s="488"/>
      <c r="R51" s="488"/>
      <c r="S51" s="488"/>
      <c r="T51" s="488"/>
      <c r="U51" s="488"/>
      <c r="V51" s="488"/>
      <c r="W51" s="488"/>
      <c r="X51" s="488"/>
      <c r="Y51" s="488"/>
      <c r="Z51" s="488"/>
      <c r="AA51" s="488"/>
      <c r="AB51" s="488"/>
      <c r="AC51" s="488"/>
      <c r="AD51" s="488"/>
      <c r="AE51" s="488"/>
      <c r="AF51" s="488"/>
      <c r="AG51" s="488"/>
      <c r="AH51" s="488"/>
      <c r="AI51" s="488"/>
      <c r="AJ51" s="488"/>
      <c r="AK51" s="488"/>
      <c r="AL51" s="488"/>
      <c r="AM51" s="488"/>
      <c r="AN51" s="488"/>
      <c r="AO51" s="488"/>
    </row>
    <row r="52" spans="1:50" ht="24.95" customHeight="1" x14ac:dyDescent="0.15">
      <c r="A52" s="9" t="s">
        <v>1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7"/>
      <c r="U52" s="9"/>
      <c r="V52" s="9"/>
      <c r="W52" s="9"/>
      <c r="X52" s="9"/>
      <c r="Y52" s="9"/>
      <c r="Z52" s="436" t="s">
        <v>29</v>
      </c>
      <c r="AA52" s="437"/>
      <c r="AB52" s="437"/>
      <c r="AC52" s="437"/>
      <c r="AD52" s="438"/>
      <c r="AE52" s="489">
        <f>AE5</f>
        <v>0</v>
      </c>
      <c r="AF52" s="490"/>
      <c r="AG52" s="490"/>
      <c r="AH52" s="491"/>
      <c r="AI52" s="10"/>
      <c r="AJ52" s="11"/>
      <c r="AK52" s="11"/>
      <c r="AL52" s="11"/>
      <c r="AM52" s="11"/>
      <c r="AN52" s="11"/>
      <c r="AO52" s="11"/>
    </row>
    <row r="53" spans="1:50" ht="9.9499999999999993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12"/>
      <c r="AA53" s="13"/>
      <c r="AB53" s="13"/>
      <c r="AC53" s="13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5"/>
    </row>
    <row r="54" spans="1:50" ht="24.95" customHeight="1" x14ac:dyDescent="0.15">
      <c r="A54" s="7"/>
      <c r="B54" s="16" t="s">
        <v>2</v>
      </c>
      <c r="C54" s="7"/>
      <c r="D54" s="7"/>
      <c r="E54" s="7"/>
      <c r="F54" s="7"/>
      <c r="G54" s="7"/>
      <c r="H54" s="7"/>
      <c r="I54" s="7"/>
      <c r="J54" s="7"/>
      <c r="K54" s="7"/>
      <c r="L54" s="9"/>
      <c r="M54" s="9"/>
      <c r="N54" s="9"/>
      <c r="O54" s="9"/>
      <c r="P54" s="9"/>
      <c r="Q54" s="9"/>
      <c r="R54" s="9"/>
      <c r="S54" s="9"/>
      <c r="T54" s="7"/>
      <c r="U54" s="7"/>
      <c r="V54" s="7"/>
      <c r="W54" s="7"/>
      <c r="X54" s="7"/>
      <c r="Y54" s="7"/>
      <c r="Z54" s="17"/>
      <c r="AA54" s="18" t="s">
        <v>80</v>
      </c>
      <c r="AB54" s="18"/>
      <c r="AC54" s="18"/>
      <c r="AD54" s="19" t="s">
        <v>81</v>
      </c>
      <c r="AE54" s="493">
        <f>AE7</f>
        <v>0</v>
      </c>
      <c r="AF54" s="494"/>
      <c r="AG54" s="494"/>
      <c r="AH54" s="494"/>
      <c r="AI54" s="494"/>
      <c r="AJ54" s="494"/>
      <c r="AK54" s="494"/>
      <c r="AL54" s="494"/>
      <c r="AM54" s="494"/>
      <c r="AN54" s="494"/>
      <c r="AO54" s="20"/>
    </row>
    <row r="55" spans="1:50" ht="5.0999999999999996" customHeight="1" x14ac:dyDescent="0.15">
      <c r="A55" s="7"/>
      <c r="B55" s="1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17"/>
      <c r="AA55" s="18"/>
      <c r="AB55" s="18"/>
      <c r="AC55" s="18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21"/>
    </row>
    <row r="56" spans="1:50" ht="24.95" customHeight="1" x14ac:dyDescent="0.15">
      <c r="A56" s="468" t="s">
        <v>105</v>
      </c>
      <c r="B56" s="469"/>
      <c r="C56" s="469"/>
      <c r="D56" s="469"/>
      <c r="E56" s="470"/>
      <c r="F56" s="484" t="str">
        <f>IF(LEN(F9)&gt;7,REPLACE(F9,8,,"-"),IF(F9="","",F9))</f>
        <v/>
      </c>
      <c r="G56" s="485"/>
      <c r="H56" s="485"/>
      <c r="I56" s="485"/>
      <c r="J56" s="485"/>
      <c r="K56" s="22" t="s">
        <v>26</v>
      </c>
      <c r="L56" s="486">
        <f>L9</f>
        <v>0</v>
      </c>
      <c r="M56" s="487"/>
      <c r="N56" s="23"/>
      <c r="O56" s="24"/>
      <c r="P56" s="25"/>
      <c r="Q56" s="25"/>
      <c r="R56" s="24"/>
      <c r="S56" s="24"/>
      <c r="T56" s="7"/>
      <c r="U56" s="7"/>
      <c r="V56" s="7"/>
      <c r="W56" s="7"/>
      <c r="X56" s="7"/>
      <c r="Y56" s="7"/>
      <c r="Z56" s="26"/>
      <c r="AA56" s="434" t="s">
        <v>41</v>
      </c>
      <c r="AB56" s="434"/>
      <c r="AC56" s="7"/>
      <c r="AD56" s="431">
        <f>AD9</f>
        <v>0</v>
      </c>
      <c r="AE56" s="431"/>
      <c r="AF56" s="431"/>
      <c r="AG56" s="431"/>
      <c r="AH56" s="431"/>
      <c r="AI56" s="431"/>
      <c r="AJ56" s="431"/>
      <c r="AK56" s="431"/>
      <c r="AL56" s="431"/>
      <c r="AM56" s="431"/>
      <c r="AN56" s="431"/>
      <c r="AO56" s="20"/>
    </row>
    <row r="57" spans="1:50" ht="24.95" customHeight="1" x14ac:dyDescent="0.15">
      <c r="A57" s="436" t="s">
        <v>17</v>
      </c>
      <c r="B57" s="437"/>
      <c r="C57" s="437"/>
      <c r="D57" s="437"/>
      <c r="E57" s="438"/>
      <c r="F57" s="478">
        <f>F10</f>
        <v>0</v>
      </c>
      <c r="G57" s="479"/>
      <c r="H57" s="479"/>
      <c r="I57" s="479"/>
      <c r="J57" s="479"/>
      <c r="K57" s="479"/>
      <c r="L57" s="479"/>
      <c r="M57" s="479"/>
      <c r="N57" s="479"/>
      <c r="O57" s="479"/>
      <c r="P57" s="479"/>
      <c r="Q57" s="479"/>
      <c r="R57" s="479"/>
      <c r="S57" s="480"/>
      <c r="T57" s="7"/>
      <c r="U57" s="7"/>
      <c r="V57" s="7"/>
      <c r="W57" s="7"/>
      <c r="X57" s="7"/>
      <c r="Y57" s="7"/>
      <c r="Z57" s="26"/>
      <c r="AA57" s="434" t="s">
        <v>39</v>
      </c>
      <c r="AB57" s="434"/>
      <c r="AC57" s="7"/>
      <c r="AD57" s="431">
        <f>AD10</f>
        <v>0</v>
      </c>
      <c r="AE57" s="431"/>
      <c r="AF57" s="431"/>
      <c r="AG57" s="431"/>
      <c r="AH57" s="431"/>
      <c r="AI57" s="431"/>
      <c r="AJ57" s="431"/>
      <c r="AK57" s="431"/>
      <c r="AL57" s="431"/>
      <c r="AM57" s="431"/>
      <c r="AN57" s="431"/>
      <c r="AO57" s="27" t="s">
        <v>42</v>
      </c>
    </row>
    <row r="58" spans="1:50" ht="24.95" customHeight="1" x14ac:dyDescent="0.15">
      <c r="A58" s="439"/>
      <c r="B58" s="440"/>
      <c r="C58" s="440"/>
      <c r="D58" s="440"/>
      <c r="E58" s="441"/>
      <c r="F58" s="481"/>
      <c r="G58" s="482"/>
      <c r="H58" s="482"/>
      <c r="I58" s="482"/>
      <c r="J58" s="482"/>
      <c r="K58" s="482"/>
      <c r="L58" s="482"/>
      <c r="M58" s="482"/>
      <c r="N58" s="482"/>
      <c r="O58" s="482"/>
      <c r="P58" s="482"/>
      <c r="Q58" s="482"/>
      <c r="R58" s="482"/>
      <c r="S58" s="483"/>
      <c r="T58" s="7"/>
      <c r="U58" s="7"/>
      <c r="V58" s="7"/>
      <c r="W58" s="7"/>
      <c r="X58" s="7"/>
      <c r="Y58" s="7"/>
      <c r="Z58" s="23"/>
      <c r="AA58" s="435" t="s">
        <v>40</v>
      </c>
      <c r="AB58" s="435"/>
      <c r="AC58" s="24"/>
      <c r="AD58" s="432">
        <f>AD11</f>
        <v>0</v>
      </c>
      <c r="AE58" s="432"/>
      <c r="AF58" s="432"/>
      <c r="AG58" s="432"/>
      <c r="AH58" s="432"/>
      <c r="AI58" s="432"/>
      <c r="AJ58" s="432"/>
      <c r="AK58" s="432"/>
      <c r="AL58" s="432"/>
      <c r="AM58" s="432"/>
      <c r="AN58" s="432"/>
      <c r="AO58" s="28"/>
    </row>
    <row r="59" spans="1:50" ht="9.9499999999999993" customHeight="1" x14ac:dyDescent="0.15">
      <c r="A59" s="29"/>
      <c r="B59" s="430"/>
      <c r="C59" s="430"/>
      <c r="D59" s="430"/>
      <c r="E59" s="430"/>
      <c r="F59" s="430"/>
      <c r="G59" s="430"/>
      <c r="H59" s="430"/>
      <c r="I59" s="430"/>
      <c r="J59" s="430"/>
      <c r="K59" s="430"/>
      <c r="L59" s="430"/>
      <c r="M59" s="430"/>
      <c r="N59" s="430"/>
      <c r="O59" s="430"/>
      <c r="P59" s="430"/>
      <c r="Q59" s="430"/>
      <c r="R59" s="430"/>
      <c r="S59" s="430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</row>
    <row r="60" spans="1:50" ht="9.9499999999999993" customHeight="1" x14ac:dyDescent="0.15">
      <c r="A60" s="420"/>
      <c r="B60" s="422" t="s">
        <v>61</v>
      </c>
      <c r="C60" s="422"/>
      <c r="D60" s="422"/>
      <c r="E60" s="422"/>
      <c r="F60" s="422"/>
      <c r="G60" s="422"/>
      <c r="H60" s="422"/>
      <c r="I60" s="422"/>
      <c r="J60" s="423"/>
      <c r="K60" s="409" t="s">
        <v>45</v>
      </c>
      <c r="L60" s="410"/>
      <c r="M60" s="411"/>
      <c r="N60" s="409" t="s">
        <v>46</v>
      </c>
      <c r="O60" s="411"/>
      <c r="P60" s="409" t="s">
        <v>47</v>
      </c>
      <c r="Q60" s="410"/>
      <c r="R60" s="410"/>
      <c r="S60" s="411"/>
      <c r="T60" s="396" t="s">
        <v>74</v>
      </c>
      <c r="U60" s="398" t="s">
        <v>75</v>
      </c>
      <c r="V60" s="399"/>
      <c r="W60" s="399"/>
      <c r="X60" s="400"/>
      <c r="Y60" s="31"/>
      <c r="Z60" s="297" t="s">
        <v>49</v>
      </c>
      <c r="AA60" s="298"/>
      <c r="AB60" s="298"/>
      <c r="AC60" s="328"/>
      <c r="AD60" s="333" t="s">
        <v>50</v>
      </c>
      <c r="AE60" s="334"/>
      <c r="AF60" s="334"/>
      <c r="AG60" s="334" t="s">
        <v>51</v>
      </c>
      <c r="AH60" s="334"/>
      <c r="AI60" s="334"/>
      <c r="AJ60" s="334" t="s">
        <v>52</v>
      </c>
      <c r="AK60" s="334"/>
      <c r="AL60" s="334"/>
      <c r="AM60" s="32"/>
      <c r="AN60" s="32"/>
      <c r="AO60" s="33"/>
    </row>
    <row r="61" spans="1:50" ht="9.9499999999999993" customHeight="1" x14ac:dyDescent="0.15">
      <c r="A61" s="421"/>
      <c r="B61" s="424"/>
      <c r="C61" s="424"/>
      <c r="D61" s="424"/>
      <c r="E61" s="424"/>
      <c r="F61" s="424"/>
      <c r="G61" s="424"/>
      <c r="H61" s="424"/>
      <c r="I61" s="424"/>
      <c r="J61" s="425"/>
      <c r="K61" s="350"/>
      <c r="L61" s="351"/>
      <c r="M61" s="352"/>
      <c r="N61" s="350"/>
      <c r="O61" s="352"/>
      <c r="P61" s="350"/>
      <c r="Q61" s="351"/>
      <c r="R61" s="351"/>
      <c r="S61" s="352"/>
      <c r="T61" s="397"/>
      <c r="U61" s="401"/>
      <c r="V61" s="402"/>
      <c r="W61" s="402"/>
      <c r="X61" s="403"/>
      <c r="Y61" s="31"/>
      <c r="Z61" s="329"/>
      <c r="AA61" s="330"/>
      <c r="AB61" s="330"/>
      <c r="AC61" s="331"/>
      <c r="AD61" s="335"/>
      <c r="AE61" s="336"/>
      <c r="AF61" s="336"/>
      <c r="AG61" s="336"/>
      <c r="AH61" s="336"/>
      <c r="AI61" s="336"/>
      <c r="AJ61" s="336"/>
      <c r="AK61" s="336"/>
      <c r="AL61" s="336"/>
      <c r="AM61" s="31"/>
      <c r="AN61" s="31"/>
      <c r="AO61" s="36"/>
    </row>
    <row r="62" spans="1:50" ht="9.9499999999999993" customHeight="1" x14ac:dyDescent="0.15">
      <c r="A62" s="412">
        <f>A15</f>
        <v>0</v>
      </c>
      <c r="B62" s="413"/>
      <c r="C62" s="413"/>
      <c r="D62" s="413"/>
      <c r="E62" s="413"/>
      <c r="F62" s="413"/>
      <c r="G62" s="413"/>
      <c r="H62" s="413"/>
      <c r="I62" s="413"/>
      <c r="J62" s="414"/>
      <c r="K62" s="415">
        <f>K15</f>
        <v>0</v>
      </c>
      <c r="L62" s="416"/>
      <c r="M62" s="417"/>
      <c r="N62" s="418">
        <f>N15</f>
        <v>0</v>
      </c>
      <c r="O62" s="419"/>
      <c r="P62" s="406">
        <f>P15</f>
        <v>0</v>
      </c>
      <c r="Q62" s="407"/>
      <c r="R62" s="407"/>
      <c r="S62" s="408"/>
      <c r="T62" s="404" t="str">
        <f>T15</f>
        <v/>
      </c>
      <c r="U62" s="406">
        <f>U15</f>
        <v>0</v>
      </c>
      <c r="V62" s="407"/>
      <c r="W62" s="407"/>
      <c r="X62" s="408"/>
      <c r="Y62" s="31"/>
      <c r="Z62" s="299"/>
      <c r="AA62" s="300"/>
      <c r="AB62" s="300"/>
      <c r="AC62" s="332"/>
      <c r="AD62" s="337"/>
      <c r="AE62" s="338"/>
      <c r="AF62" s="338"/>
      <c r="AG62" s="338"/>
      <c r="AH62" s="338"/>
      <c r="AI62" s="338"/>
      <c r="AJ62" s="338"/>
      <c r="AK62" s="338"/>
      <c r="AL62" s="338"/>
      <c r="AM62" s="37"/>
      <c r="AN62" s="37"/>
      <c r="AO62" s="38"/>
    </row>
    <row r="63" spans="1:50" ht="9.9499999999999993" customHeight="1" x14ac:dyDescent="0.15">
      <c r="A63" s="369"/>
      <c r="B63" s="370"/>
      <c r="C63" s="370"/>
      <c r="D63" s="370"/>
      <c r="E63" s="370"/>
      <c r="F63" s="370"/>
      <c r="G63" s="370"/>
      <c r="H63" s="370"/>
      <c r="I63" s="370"/>
      <c r="J63" s="371"/>
      <c r="K63" s="375"/>
      <c r="L63" s="376"/>
      <c r="M63" s="377"/>
      <c r="N63" s="381"/>
      <c r="O63" s="382"/>
      <c r="P63" s="385"/>
      <c r="Q63" s="386"/>
      <c r="R63" s="386"/>
      <c r="S63" s="387"/>
      <c r="T63" s="405"/>
      <c r="U63" s="385"/>
      <c r="V63" s="386"/>
      <c r="W63" s="386"/>
      <c r="X63" s="387"/>
      <c r="Y63" s="31"/>
      <c r="Z63" s="297" t="s">
        <v>53</v>
      </c>
      <c r="AA63" s="298"/>
      <c r="AB63" s="298"/>
      <c r="AC63" s="328"/>
      <c r="AD63" s="333" t="s">
        <v>54</v>
      </c>
      <c r="AE63" s="334"/>
      <c r="AF63" s="334"/>
      <c r="AG63" s="334"/>
      <c r="AH63" s="334"/>
      <c r="AI63" s="339" t="s">
        <v>73</v>
      </c>
      <c r="AJ63" s="339"/>
      <c r="AK63" s="339"/>
      <c r="AL63" s="339"/>
      <c r="AM63" s="339"/>
      <c r="AN63" s="339"/>
      <c r="AO63" s="340"/>
    </row>
    <row r="64" spans="1:50" ht="9.9499999999999993" customHeight="1" x14ac:dyDescent="0.15">
      <c r="A64" s="369">
        <f t="shared" ref="A64" si="20">A17</f>
        <v>0</v>
      </c>
      <c r="B64" s="370"/>
      <c r="C64" s="370"/>
      <c r="D64" s="370"/>
      <c r="E64" s="370"/>
      <c r="F64" s="370"/>
      <c r="G64" s="370"/>
      <c r="H64" s="370"/>
      <c r="I64" s="370"/>
      <c r="J64" s="371"/>
      <c r="K64" s="375">
        <f t="shared" ref="K64" si="21">K17</f>
        <v>0</v>
      </c>
      <c r="L64" s="376"/>
      <c r="M64" s="377"/>
      <c r="N64" s="381">
        <f t="shared" ref="N64" si="22">N17</f>
        <v>0</v>
      </c>
      <c r="O64" s="382"/>
      <c r="P64" s="385">
        <f t="shared" ref="P64" si="23">P17</f>
        <v>0</v>
      </c>
      <c r="Q64" s="386"/>
      <c r="R64" s="386"/>
      <c r="S64" s="387"/>
      <c r="T64" s="391" t="str">
        <f t="shared" ref="T64:U64" si="24">T17</f>
        <v/>
      </c>
      <c r="U64" s="385">
        <f t="shared" si="24"/>
        <v>0</v>
      </c>
      <c r="V64" s="386"/>
      <c r="W64" s="386"/>
      <c r="X64" s="387"/>
      <c r="Y64" s="31"/>
      <c r="Z64" s="329"/>
      <c r="AA64" s="330"/>
      <c r="AB64" s="330"/>
      <c r="AC64" s="331"/>
      <c r="AD64" s="335"/>
      <c r="AE64" s="336"/>
      <c r="AF64" s="336"/>
      <c r="AG64" s="336"/>
      <c r="AH64" s="336"/>
      <c r="AI64" s="341"/>
      <c r="AJ64" s="341"/>
      <c r="AK64" s="341"/>
      <c r="AL64" s="341"/>
      <c r="AM64" s="341"/>
      <c r="AN64" s="341"/>
      <c r="AO64" s="342"/>
    </row>
    <row r="65" spans="1:41" ht="9.9499999999999993" customHeight="1" x14ac:dyDescent="0.15">
      <c r="A65" s="369"/>
      <c r="B65" s="370"/>
      <c r="C65" s="370"/>
      <c r="D65" s="370"/>
      <c r="E65" s="370"/>
      <c r="F65" s="370"/>
      <c r="G65" s="370"/>
      <c r="H65" s="370"/>
      <c r="I65" s="370"/>
      <c r="J65" s="371"/>
      <c r="K65" s="375"/>
      <c r="L65" s="376"/>
      <c r="M65" s="377"/>
      <c r="N65" s="381"/>
      <c r="O65" s="382"/>
      <c r="P65" s="385"/>
      <c r="Q65" s="386"/>
      <c r="R65" s="386"/>
      <c r="S65" s="387"/>
      <c r="T65" s="391"/>
      <c r="U65" s="385"/>
      <c r="V65" s="386"/>
      <c r="W65" s="386"/>
      <c r="X65" s="387"/>
      <c r="Y65" s="31"/>
      <c r="Z65" s="299"/>
      <c r="AA65" s="300"/>
      <c r="AB65" s="300"/>
      <c r="AC65" s="332"/>
      <c r="AD65" s="337"/>
      <c r="AE65" s="338"/>
      <c r="AF65" s="338"/>
      <c r="AG65" s="338"/>
      <c r="AH65" s="338"/>
      <c r="AI65" s="343"/>
      <c r="AJ65" s="343"/>
      <c r="AK65" s="343"/>
      <c r="AL65" s="343"/>
      <c r="AM65" s="343"/>
      <c r="AN65" s="343"/>
      <c r="AO65" s="344"/>
    </row>
    <row r="66" spans="1:41" ht="9.9499999999999993" customHeight="1" x14ac:dyDescent="0.15">
      <c r="A66" s="369">
        <f t="shared" ref="A66" si="25">A19</f>
        <v>0</v>
      </c>
      <c r="B66" s="370"/>
      <c r="C66" s="370"/>
      <c r="D66" s="370"/>
      <c r="E66" s="370"/>
      <c r="F66" s="370"/>
      <c r="G66" s="370"/>
      <c r="H66" s="370"/>
      <c r="I66" s="370"/>
      <c r="J66" s="371"/>
      <c r="K66" s="375">
        <f t="shared" ref="K66" si="26">K19</f>
        <v>0</v>
      </c>
      <c r="L66" s="376"/>
      <c r="M66" s="377"/>
      <c r="N66" s="381">
        <f t="shared" ref="N66" si="27">N19</f>
        <v>0</v>
      </c>
      <c r="O66" s="382"/>
      <c r="P66" s="385">
        <f t="shared" ref="P66" si="28">P19</f>
        <v>0</v>
      </c>
      <c r="Q66" s="386"/>
      <c r="R66" s="386"/>
      <c r="S66" s="387"/>
      <c r="T66" s="391" t="str">
        <f t="shared" ref="T66:U66" si="29">T19</f>
        <v/>
      </c>
      <c r="U66" s="385">
        <f t="shared" si="29"/>
        <v>0</v>
      </c>
      <c r="V66" s="386"/>
      <c r="W66" s="386"/>
      <c r="X66" s="387"/>
      <c r="Y66" s="31"/>
      <c r="Z66" s="297" t="s">
        <v>55</v>
      </c>
      <c r="AA66" s="298"/>
      <c r="AB66" s="298"/>
      <c r="AC66" s="328"/>
      <c r="AD66" s="297" t="s">
        <v>56</v>
      </c>
      <c r="AE66" s="298"/>
      <c r="AF66" s="298"/>
      <c r="AG66" s="298"/>
      <c r="AH66" s="298" t="s">
        <v>57</v>
      </c>
      <c r="AI66" s="298" t="s">
        <v>109</v>
      </c>
      <c r="AJ66" s="298"/>
      <c r="AK66" s="298"/>
      <c r="AL66" s="298"/>
      <c r="AM66" s="298" t="s">
        <v>57</v>
      </c>
      <c r="AN66" s="32"/>
      <c r="AO66" s="33"/>
    </row>
    <row r="67" spans="1:41" ht="9.9499999999999993" customHeight="1" x14ac:dyDescent="0.15">
      <c r="A67" s="369"/>
      <c r="B67" s="370"/>
      <c r="C67" s="370"/>
      <c r="D67" s="370"/>
      <c r="E67" s="370"/>
      <c r="F67" s="370"/>
      <c r="G67" s="370"/>
      <c r="H67" s="370"/>
      <c r="I67" s="370"/>
      <c r="J67" s="371"/>
      <c r="K67" s="375"/>
      <c r="L67" s="376"/>
      <c r="M67" s="377"/>
      <c r="N67" s="381"/>
      <c r="O67" s="382"/>
      <c r="P67" s="385"/>
      <c r="Q67" s="386"/>
      <c r="R67" s="386"/>
      <c r="S67" s="387"/>
      <c r="T67" s="391"/>
      <c r="U67" s="385"/>
      <c r="V67" s="386"/>
      <c r="W67" s="386"/>
      <c r="X67" s="387"/>
      <c r="Y67" s="31"/>
      <c r="Z67" s="329"/>
      <c r="AA67" s="330"/>
      <c r="AB67" s="330"/>
      <c r="AC67" s="331"/>
      <c r="AD67" s="329"/>
      <c r="AE67" s="330"/>
      <c r="AF67" s="330"/>
      <c r="AG67" s="330"/>
      <c r="AH67" s="330"/>
      <c r="AI67" s="330"/>
      <c r="AJ67" s="330"/>
      <c r="AK67" s="330"/>
      <c r="AL67" s="330"/>
      <c r="AM67" s="330"/>
      <c r="AN67" s="31"/>
      <c r="AO67" s="36"/>
    </row>
    <row r="68" spans="1:41" ht="9.9499999999999993" customHeight="1" x14ac:dyDescent="0.15">
      <c r="A68" s="369">
        <f t="shared" ref="A68" si="30">A21</f>
        <v>0</v>
      </c>
      <c r="B68" s="370"/>
      <c r="C68" s="370"/>
      <c r="D68" s="370"/>
      <c r="E68" s="370"/>
      <c r="F68" s="370"/>
      <c r="G68" s="370"/>
      <c r="H68" s="370"/>
      <c r="I68" s="370"/>
      <c r="J68" s="371"/>
      <c r="K68" s="375">
        <f t="shared" ref="K68" si="31">K21</f>
        <v>0</v>
      </c>
      <c r="L68" s="376"/>
      <c r="M68" s="377"/>
      <c r="N68" s="381">
        <f t="shared" ref="N68" si="32">N21</f>
        <v>0</v>
      </c>
      <c r="O68" s="382"/>
      <c r="P68" s="385">
        <f t="shared" ref="P68" si="33">P21</f>
        <v>0</v>
      </c>
      <c r="Q68" s="386"/>
      <c r="R68" s="386"/>
      <c r="S68" s="387"/>
      <c r="T68" s="391" t="str">
        <f t="shared" ref="T68:U68" si="34">T21</f>
        <v/>
      </c>
      <c r="U68" s="385">
        <f t="shared" si="34"/>
        <v>0</v>
      </c>
      <c r="V68" s="386"/>
      <c r="W68" s="386"/>
      <c r="X68" s="387"/>
      <c r="Y68" s="31"/>
      <c r="Z68" s="299"/>
      <c r="AA68" s="300"/>
      <c r="AB68" s="300"/>
      <c r="AC68" s="332"/>
      <c r="AD68" s="299"/>
      <c r="AE68" s="300"/>
      <c r="AF68" s="300"/>
      <c r="AG68" s="300"/>
      <c r="AH68" s="300"/>
      <c r="AI68" s="300"/>
      <c r="AJ68" s="300"/>
      <c r="AK68" s="300"/>
      <c r="AL68" s="300"/>
      <c r="AM68" s="300"/>
      <c r="AN68" s="37"/>
      <c r="AO68" s="38"/>
    </row>
    <row r="69" spans="1:41" ht="9.9499999999999993" customHeight="1" x14ac:dyDescent="0.15">
      <c r="A69" s="369"/>
      <c r="B69" s="370"/>
      <c r="C69" s="370"/>
      <c r="D69" s="370"/>
      <c r="E69" s="370"/>
      <c r="F69" s="370"/>
      <c r="G69" s="370"/>
      <c r="H69" s="370"/>
      <c r="I69" s="370"/>
      <c r="J69" s="371"/>
      <c r="K69" s="375"/>
      <c r="L69" s="376"/>
      <c r="M69" s="377"/>
      <c r="N69" s="381"/>
      <c r="O69" s="382"/>
      <c r="P69" s="385"/>
      <c r="Q69" s="386"/>
      <c r="R69" s="386"/>
      <c r="S69" s="387"/>
      <c r="T69" s="391"/>
      <c r="U69" s="385"/>
      <c r="V69" s="386"/>
      <c r="W69" s="386"/>
      <c r="X69" s="387"/>
      <c r="Y69" s="31"/>
      <c r="Z69" s="297" t="s">
        <v>58</v>
      </c>
      <c r="AA69" s="298"/>
      <c r="AB69" s="298"/>
      <c r="AC69" s="328"/>
      <c r="AD69" s="297"/>
      <c r="AE69" s="298"/>
      <c r="AF69" s="366" t="s">
        <v>64</v>
      </c>
      <c r="AG69" s="366"/>
      <c r="AH69" s="366"/>
      <c r="AI69" s="298" t="s">
        <v>65</v>
      </c>
      <c r="AJ69" s="298"/>
      <c r="AK69" s="32"/>
      <c r="AL69" s="32"/>
      <c r="AM69" s="32"/>
      <c r="AN69" s="32"/>
      <c r="AO69" s="33"/>
    </row>
    <row r="70" spans="1:41" ht="9.9499999999999993" customHeight="1" x14ac:dyDescent="0.15">
      <c r="A70" s="369">
        <f t="shared" ref="A70" si="35">A23</f>
        <v>0</v>
      </c>
      <c r="B70" s="370"/>
      <c r="C70" s="370"/>
      <c r="D70" s="370"/>
      <c r="E70" s="370"/>
      <c r="F70" s="370"/>
      <c r="G70" s="370"/>
      <c r="H70" s="370"/>
      <c r="I70" s="370"/>
      <c r="J70" s="371"/>
      <c r="K70" s="375">
        <f t="shared" ref="K70" si="36">K23</f>
        <v>0</v>
      </c>
      <c r="L70" s="376"/>
      <c r="M70" s="377"/>
      <c r="N70" s="381">
        <f t="shared" ref="N70" si="37">N23</f>
        <v>0</v>
      </c>
      <c r="O70" s="382"/>
      <c r="P70" s="385">
        <f t="shared" ref="P70" si="38">P23</f>
        <v>0</v>
      </c>
      <c r="Q70" s="386"/>
      <c r="R70" s="386"/>
      <c r="S70" s="387"/>
      <c r="T70" s="391" t="str">
        <f t="shared" ref="T70:U70" si="39">T23</f>
        <v/>
      </c>
      <c r="U70" s="385">
        <f t="shared" si="39"/>
        <v>0</v>
      </c>
      <c r="V70" s="386"/>
      <c r="W70" s="386"/>
      <c r="X70" s="387"/>
      <c r="Y70" s="31"/>
      <c r="Z70" s="329"/>
      <c r="AA70" s="330"/>
      <c r="AB70" s="330"/>
      <c r="AC70" s="331"/>
      <c r="AD70" s="329"/>
      <c r="AE70" s="330"/>
      <c r="AF70" s="367"/>
      <c r="AG70" s="367"/>
      <c r="AH70" s="367"/>
      <c r="AI70" s="330"/>
      <c r="AJ70" s="330"/>
      <c r="AK70" s="31"/>
      <c r="AL70" s="31"/>
      <c r="AM70" s="31"/>
      <c r="AN70" s="31"/>
      <c r="AO70" s="36"/>
    </row>
    <row r="71" spans="1:41" ht="9.9499999999999993" customHeight="1" x14ac:dyDescent="0.15">
      <c r="A71" s="369"/>
      <c r="B71" s="370"/>
      <c r="C71" s="370"/>
      <c r="D71" s="370"/>
      <c r="E71" s="370"/>
      <c r="F71" s="370"/>
      <c r="G71" s="370"/>
      <c r="H71" s="370"/>
      <c r="I71" s="370"/>
      <c r="J71" s="371"/>
      <c r="K71" s="375"/>
      <c r="L71" s="376"/>
      <c r="M71" s="377"/>
      <c r="N71" s="381"/>
      <c r="O71" s="382"/>
      <c r="P71" s="385"/>
      <c r="Q71" s="386"/>
      <c r="R71" s="386"/>
      <c r="S71" s="387"/>
      <c r="T71" s="391"/>
      <c r="U71" s="385"/>
      <c r="V71" s="386"/>
      <c r="W71" s="386"/>
      <c r="X71" s="387"/>
      <c r="Y71" s="31"/>
      <c r="Z71" s="299"/>
      <c r="AA71" s="300"/>
      <c r="AB71" s="300"/>
      <c r="AC71" s="332"/>
      <c r="AD71" s="299"/>
      <c r="AE71" s="300"/>
      <c r="AF71" s="368"/>
      <c r="AG71" s="368"/>
      <c r="AH71" s="368"/>
      <c r="AI71" s="300"/>
      <c r="AJ71" s="300"/>
      <c r="AK71" s="37"/>
      <c r="AL71" s="37"/>
      <c r="AM71" s="37"/>
      <c r="AN71" s="37"/>
      <c r="AO71" s="38"/>
    </row>
    <row r="72" spans="1:41" ht="9.9499999999999993" customHeight="1" x14ac:dyDescent="0.15">
      <c r="A72" s="369">
        <f t="shared" ref="A72" si="40">A25</f>
        <v>0</v>
      </c>
      <c r="B72" s="370"/>
      <c r="C72" s="370"/>
      <c r="D72" s="370"/>
      <c r="E72" s="370"/>
      <c r="F72" s="370"/>
      <c r="G72" s="370"/>
      <c r="H72" s="370"/>
      <c r="I72" s="370"/>
      <c r="J72" s="371"/>
      <c r="K72" s="375">
        <f t="shared" ref="K72" si="41">K25</f>
        <v>0</v>
      </c>
      <c r="L72" s="376"/>
      <c r="M72" s="377"/>
      <c r="N72" s="381">
        <f t="shared" ref="N72" si="42">N25</f>
        <v>0</v>
      </c>
      <c r="O72" s="382"/>
      <c r="P72" s="385">
        <f t="shared" ref="P72" si="43">P25</f>
        <v>0</v>
      </c>
      <c r="Q72" s="386"/>
      <c r="R72" s="386"/>
      <c r="S72" s="387"/>
      <c r="T72" s="391" t="str">
        <f t="shared" ref="T72:U72" si="44">T25</f>
        <v/>
      </c>
      <c r="U72" s="385">
        <f t="shared" si="44"/>
        <v>0</v>
      </c>
      <c r="V72" s="386"/>
      <c r="W72" s="386"/>
      <c r="X72" s="387"/>
      <c r="Y72" s="31"/>
      <c r="Z72" s="297" t="s">
        <v>59</v>
      </c>
      <c r="AA72" s="298"/>
      <c r="AB72" s="298"/>
      <c r="AC72" s="328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3"/>
    </row>
    <row r="73" spans="1:41" ht="9.9499999999999993" customHeight="1" x14ac:dyDescent="0.15">
      <c r="A73" s="369"/>
      <c r="B73" s="370"/>
      <c r="C73" s="370"/>
      <c r="D73" s="370"/>
      <c r="E73" s="370"/>
      <c r="F73" s="370"/>
      <c r="G73" s="370"/>
      <c r="H73" s="370"/>
      <c r="I73" s="370"/>
      <c r="J73" s="371"/>
      <c r="K73" s="375"/>
      <c r="L73" s="376"/>
      <c r="M73" s="377"/>
      <c r="N73" s="381"/>
      <c r="O73" s="382"/>
      <c r="P73" s="388"/>
      <c r="Q73" s="389"/>
      <c r="R73" s="389"/>
      <c r="S73" s="390"/>
      <c r="T73" s="391"/>
      <c r="U73" s="385"/>
      <c r="V73" s="386"/>
      <c r="W73" s="386"/>
      <c r="X73" s="387"/>
      <c r="Y73" s="31"/>
      <c r="Z73" s="329"/>
      <c r="AA73" s="330"/>
      <c r="AB73" s="330"/>
      <c r="AC73" s="3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6"/>
    </row>
    <row r="74" spans="1:41" ht="9.9499999999999993" customHeight="1" x14ac:dyDescent="0.15">
      <c r="A74" s="369">
        <f t="shared" ref="A74" si="45">A27</f>
        <v>0</v>
      </c>
      <c r="B74" s="370"/>
      <c r="C74" s="370"/>
      <c r="D74" s="370"/>
      <c r="E74" s="370"/>
      <c r="F74" s="370"/>
      <c r="G74" s="370"/>
      <c r="H74" s="370"/>
      <c r="I74" s="370"/>
      <c r="J74" s="371"/>
      <c r="K74" s="375">
        <f t="shared" ref="K74" si="46">K27</f>
        <v>0</v>
      </c>
      <c r="L74" s="376"/>
      <c r="M74" s="377"/>
      <c r="N74" s="381">
        <f t="shared" ref="N74" si="47">N27</f>
        <v>0</v>
      </c>
      <c r="O74" s="382"/>
      <c r="P74" s="385">
        <f t="shared" ref="P74" si="48">P27</f>
        <v>0</v>
      </c>
      <c r="Q74" s="386"/>
      <c r="R74" s="386"/>
      <c r="S74" s="387"/>
      <c r="T74" s="391" t="str">
        <f t="shared" ref="T74:U74" si="49">T27</f>
        <v/>
      </c>
      <c r="U74" s="385">
        <f t="shared" si="49"/>
        <v>0</v>
      </c>
      <c r="V74" s="386"/>
      <c r="W74" s="386"/>
      <c r="X74" s="387"/>
      <c r="Y74" s="31"/>
      <c r="Z74" s="329"/>
      <c r="AA74" s="330"/>
      <c r="AB74" s="330"/>
      <c r="AC74" s="3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6"/>
    </row>
    <row r="75" spans="1:41" ht="9.9499999999999993" customHeight="1" x14ac:dyDescent="0.15">
      <c r="A75" s="369"/>
      <c r="B75" s="370"/>
      <c r="C75" s="370"/>
      <c r="D75" s="370"/>
      <c r="E75" s="370"/>
      <c r="F75" s="370"/>
      <c r="G75" s="370"/>
      <c r="H75" s="370"/>
      <c r="I75" s="370"/>
      <c r="J75" s="371"/>
      <c r="K75" s="375"/>
      <c r="L75" s="376"/>
      <c r="M75" s="377"/>
      <c r="N75" s="381"/>
      <c r="O75" s="382"/>
      <c r="P75" s="385"/>
      <c r="Q75" s="386"/>
      <c r="R75" s="386"/>
      <c r="S75" s="387"/>
      <c r="T75" s="391"/>
      <c r="U75" s="385"/>
      <c r="V75" s="386"/>
      <c r="W75" s="386"/>
      <c r="X75" s="387"/>
      <c r="Y75" s="31"/>
      <c r="Z75" s="329"/>
      <c r="AA75" s="330"/>
      <c r="AB75" s="330"/>
      <c r="AC75" s="3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6"/>
    </row>
    <row r="76" spans="1:41" ht="9.9499999999999993" customHeight="1" x14ac:dyDescent="0.15">
      <c r="A76" s="369">
        <f t="shared" ref="A76" si="50">A29</f>
        <v>0</v>
      </c>
      <c r="B76" s="370"/>
      <c r="C76" s="370"/>
      <c r="D76" s="370"/>
      <c r="E76" s="370"/>
      <c r="F76" s="370"/>
      <c r="G76" s="370"/>
      <c r="H76" s="370"/>
      <c r="I76" s="370"/>
      <c r="J76" s="371"/>
      <c r="K76" s="375">
        <f t="shared" ref="K76" si="51">K29</f>
        <v>0</v>
      </c>
      <c r="L76" s="376"/>
      <c r="M76" s="377"/>
      <c r="N76" s="381">
        <f t="shared" ref="N76" si="52">N29</f>
        <v>0</v>
      </c>
      <c r="O76" s="382"/>
      <c r="P76" s="385">
        <f t="shared" ref="P76" si="53">P29</f>
        <v>0</v>
      </c>
      <c r="Q76" s="386"/>
      <c r="R76" s="386"/>
      <c r="S76" s="387"/>
      <c r="T76" s="391" t="str">
        <f t="shared" ref="T76:U76" si="54">T29</f>
        <v/>
      </c>
      <c r="U76" s="385">
        <f t="shared" si="54"/>
        <v>0</v>
      </c>
      <c r="V76" s="386"/>
      <c r="W76" s="386"/>
      <c r="X76" s="387"/>
      <c r="Y76" s="31"/>
      <c r="Z76" s="329"/>
      <c r="AA76" s="330"/>
      <c r="AB76" s="330"/>
      <c r="AC76" s="3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6"/>
    </row>
    <row r="77" spans="1:41" ht="9.9499999999999993" customHeight="1" x14ac:dyDescent="0.15">
      <c r="A77" s="369"/>
      <c r="B77" s="370"/>
      <c r="C77" s="370"/>
      <c r="D77" s="370"/>
      <c r="E77" s="370"/>
      <c r="F77" s="370"/>
      <c r="G77" s="370"/>
      <c r="H77" s="370"/>
      <c r="I77" s="370"/>
      <c r="J77" s="371"/>
      <c r="K77" s="375"/>
      <c r="L77" s="376"/>
      <c r="M77" s="377"/>
      <c r="N77" s="381"/>
      <c r="O77" s="382"/>
      <c r="P77" s="385"/>
      <c r="Q77" s="386"/>
      <c r="R77" s="386"/>
      <c r="S77" s="387"/>
      <c r="T77" s="391"/>
      <c r="U77" s="385"/>
      <c r="V77" s="386"/>
      <c r="W77" s="386"/>
      <c r="X77" s="387"/>
      <c r="Y77" s="31"/>
      <c r="Z77" s="329"/>
      <c r="AA77" s="330"/>
      <c r="AB77" s="330"/>
      <c r="AC77" s="3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6"/>
    </row>
    <row r="78" spans="1:41" ht="9.9499999999999993" customHeight="1" x14ac:dyDescent="0.15">
      <c r="A78" s="369">
        <f t="shared" ref="A78" si="55">A31</f>
        <v>0</v>
      </c>
      <c r="B78" s="370"/>
      <c r="C78" s="370"/>
      <c r="D78" s="370"/>
      <c r="E78" s="370"/>
      <c r="F78" s="370"/>
      <c r="G78" s="370"/>
      <c r="H78" s="370"/>
      <c r="I78" s="370"/>
      <c r="J78" s="371"/>
      <c r="K78" s="375">
        <f t="shared" ref="K78" si="56">K31</f>
        <v>0</v>
      </c>
      <c r="L78" s="376"/>
      <c r="M78" s="377"/>
      <c r="N78" s="381">
        <f t="shared" ref="N78" si="57">N31</f>
        <v>0</v>
      </c>
      <c r="O78" s="382"/>
      <c r="P78" s="385">
        <f t="shared" ref="P78" si="58">P31</f>
        <v>0</v>
      </c>
      <c r="Q78" s="386"/>
      <c r="R78" s="386"/>
      <c r="S78" s="387"/>
      <c r="T78" s="391" t="str">
        <f t="shared" ref="T78:U78" si="59">T31</f>
        <v/>
      </c>
      <c r="U78" s="385">
        <f t="shared" si="59"/>
        <v>0</v>
      </c>
      <c r="V78" s="386"/>
      <c r="W78" s="386"/>
      <c r="X78" s="387"/>
      <c r="Y78" s="31"/>
      <c r="Z78" s="329"/>
      <c r="AA78" s="330"/>
      <c r="AB78" s="330"/>
      <c r="AC78" s="3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6"/>
    </row>
    <row r="79" spans="1:41" ht="9.9499999999999993" customHeight="1" x14ac:dyDescent="0.15">
      <c r="A79" s="369"/>
      <c r="B79" s="370"/>
      <c r="C79" s="370"/>
      <c r="D79" s="370"/>
      <c r="E79" s="370"/>
      <c r="F79" s="370"/>
      <c r="G79" s="370"/>
      <c r="H79" s="370"/>
      <c r="I79" s="370"/>
      <c r="J79" s="371"/>
      <c r="K79" s="375"/>
      <c r="L79" s="376"/>
      <c r="M79" s="377"/>
      <c r="N79" s="381"/>
      <c r="O79" s="382"/>
      <c r="P79" s="385"/>
      <c r="Q79" s="386"/>
      <c r="R79" s="386"/>
      <c r="S79" s="387"/>
      <c r="T79" s="391"/>
      <c r="U79" s="385"/>
      <c r="V79" s="386"/>
      <c r="W79" s="386"/>
      <c r="X79" s="387"/>
      <c r="Y79" s="31"/>
      <c r="Z79" s="329"/>
      <c r="AA79" s="330"/>
      <c r="AB79" s="330"/>
      <c r="AC79" s="3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6"/>
    </row>
    <row r="80" spans="1:41" ht="9.9499999999999993" customHeight="1" x14ac:dyDescent="0.15">
      <c r="A80" s="369">
        <f t="shared" ref="A80" si="60">A33</f>
        <v>0</v>
      </c>
      <c r="B80" s="370"/>
      <c r="C80" s="370"/>
      <c r="D80" s="370"/>
      <c r="E80" s="370"/>
      <c r="F80" s="370"/>
      <c r="G80" s="370"/>
      <c r="H80" s="370"/>
      <c r="I80" s="370"/>
      <c r="J80" s="371"/>
      <c r="K80" s="375">
        <f t="shared" ref="K80" si="61">K33</f>
        <v>0</v>
      </c>
      <c r="L80" s="376"/>
      <c r="M80" s="377"/>
      <c r="N80" s="381">
        <f t="shared" ref="N80" si="62">N33</f>
        <v>0</v>
      </c>
      <c r="O80" s="382"/>
      <c r="P80" s="385">
        <f t="shared" ref="P80" si="63">P33</f>
        <v>0</v>
      </c>
      <c r="Q80" s="386"/>
      <c r="R80" s="386"/>
      <c r="S80" s="387"/>
      <c r="T80" s="391" t="str">
        <f t="shared" ref="T80:U80" si="64">T33</f>
        <v/>
      </c>
      <c r="U80" s="385">
        <f t="shared" si="64"/>
        <v>0</v>
      </c>
      <c r="V80" s="386"/>
      <c r="W80" s="386"/>
      <c r="X80" s="387"/>
      <c r="Y80" s="31"/>
      <c r="Z80" s="329"/>
      <c r="AA80" s="330"/>
      <c r="AB80" s="330"/>
      <c r="AC80" s="3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6"/>
    </row>
    <row r="81" spans="1:41" ht="9.9499999999999993" customHeight="1" thickBot="1" x14ac:dyDescent="0.2">
      <c r="A81" s="372"/>
      <c r="B81" s="373"/>
      <c r="C81" s="373"/>
      <c r="D81" s="373"/>
      <c r="E81" s="373"/>
      <c r="F81" s="373"/>
      <c r="G81" s="373"/>
      <c r="H81" s="373"/>
      <c r="I81" s="373"/>
      <c r="J81" s="374"/>
      <c r="K81" s="378"/>
      <c r="L81" s="379"/>
      <c r="M81" s="380"/>
      <c r="N81" s="383"/>
      <c r="O81" s="384"/>
      <c r="P81" s="388"/>
      <c r="Q81" s="389"/>
      <c r="R81" s="389"/>
      <c r="S81" s="390"/>
      <c r="T81" s="392"/>
      <c r="U81" s="393"/>
      <c r="V81" s="394"/>
      <c r="W81" s="394"/>
      <c r="X81" s="395"/>
      <c r="Y81" s="31"/>
      <c r="Z81" s="329"/>
      <c r="AA81" s="330"/>
      <c r="AB81" s="330"/>
      <c r="AC81" s="3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6"/>
    </row>
    <row r="82" spans="1:41" ht="9.9499999999999993" customHeight="1" thickTop="1" x14ac:dyDescent="0.1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40"/>
      <c r="P82" s="347" t="s">
        <v>84</v>
      </c>
      <c r="Q82" s="348"/>
      <c r="R82" s="348"/>
      <c r="S82" s="348"/>
      <c r="T82" s="349"/>
      <c r="U82" s="301">
        <f>U35</f>
        <v>0</v>
      </c>
      <c r="V82" s="302"/>
      <c r="W82" s="302"/>
      <c r="X82" s="303"/>
      <c r="Y82" s="31"/>
      <c r="Z82" s="329"/>
      <c r="AA82" s="330"/>
      <c r="AB82" s="330"/>
      <c r="AC82" s="3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6"/>
    </row>
    <row r="83" spans="1:41" ht="9.9499999999999993" customHeight="1" x14ac:dyDescent="0.1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2"/>
      <c r="P83" s="350"/>
      <c r="Q83" s="351"/>
      <c r="R83" s="351"/>
      <c r="S83" s="351"/>
      <c r="T83" s="352"/>
      <c r="U83" s="304"/>
      <c r="V83" s="305"/>
      <c r="W83" s="305"/>
      <c r="X83" s="306"/>
      <c r="Y83" s="31"/>
      <c r="Z83" s="329"/>
      <c r="AA83" s="330"/>
      <c r="AB83" s="330"/>
      <c r="AC83" s="3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6"/>
    </row>
    <row r="84" spans="1:41" ht="9.9499999999999993" customHeight="1" x14ac:dyDescent="0.15">
      <c r="A84" s="7"/>
      <c r="B84" s="7"/>
      <c r="C84" s="7"/>
      <c r="D84" s="7"/>
      <c r="E84" s="7"/>
      <c r="F84" s="7"/>
      <c r="G84" s="7"/>
      <c r="H84" s="7"/>
      <c r="I84" s="7"/>
      <c r="J84" s="7"/>
      <c r="K84" s="43"/>
      <c r="L84" s="43"/>
      <c r="M84" s="43"/>
      <c r="N84" s="44"/>
      <c r="O84" s="44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29"/>
      <c r="AA84" s="330"/>
      <c r="AB84" s="330"/>
      <c r="AC84" s="331"/>
      <c r="AD84" s="45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7"/>
    </row>
    <row r="85" spans="1:41" ht="9.9499999999999993" customHeight="1" x14ac:dyDescent="0.15">
      <c r="A85" s="290" t="str">
        <f ca="1">A38</f>
        <v/>
      </c>
      <c r="B85" s="290"/>
      <c r="C85" s="290"/>
      <c r="D85" s="290"/>
      <c r="E85" s="290"/>
      <c r="F85" s="290"/>
      <c r="G85" s="290"/>
      <c r="H85" s="291"/>
      <c r="I85" s="436" t="s">
        <v>78</v>
      </c>
      <c r="J85" s="437"/>
      <c r="K85" s="437"/>
      <c r="L85" s="438"/>
      <c r="M85" s="297" t="s">
        <v>75</v>
      </c>
      <c r="N85" s="298"/>
      <c r="O85" s="298"/>
      <c r="P85" s="328"/>
      <c r="Q85" s="297" t="s">
        <v>48</v>
      </c>
      <c r="R85" s="298"/>
      <c r="S85" s="298"/>
      <c r="T85" s="328"/>
      <c r="U85" s="297" t="s">
        <v>77</v>
      </c>
      <c r="V85" s="298"/>
      <c r="W85" s="298"/>
      <c r="X85" s="328"/>
      <c r="Y85" s="31"/>
      <c r="Z85" s="329"/>
      <c r="AA85" s="330"/>
      <c r="AB85" s="330"/>
      <c r="AC85" s="331"/>
      <c r="AD85" s="45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7"/>
    </row>
    <row r="86" spans="1:41" ht="9.9499999999999993" customHeight="1" x14ac:dyDescent="0.15">
      <c r="A86" s="290"/>
      <c r="B86" s="290"/>
      <c r="C86" s="290"/>
      <c r="D86" s="290"/>
      <c r="E86" s="290"/>
      <c r="F86" s="290"/>
      <c r="G86" s="290"/>
      <c r="H86" s="291"/>
      <c r="I86" s="439"/>
      <c r="J86" s="440"/>
      <c r="K86" s="440"/>
      <c r="L86" s="441"/>
      <c r="M86" s="299"/>
      <c r="N86" s="300"/>
      <c r="O86" s="300"/>
      <c r="P86" s="332"/>
      <c r="Q86" s="299"/>
      <c r="R86" s="300"/>
      <c r="S86" s="300"/>
      <c r="T86" s="332"/>
      <c r="U86" s="299"/>
      <c r="V86" s="300"/>
      <c r="W86" s="300"/>
      <c r="X86" s="332"/>
      <c r="Y86" s="31"/>
      <c r="Z86" s="299"/>
      <c r="AA86" s="300"/>
      <c r="AB86" s="300"/>
      <c r="AC86" s="332"/>
      <c r="AD86" s="48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5"/>
    </row>
    <row r="87" spans="1:41" ht="9.9499999999999993" customHeight="1" x14ac:dyDescent="0.15">
      <c r="A87" s="290" t="str">
        <f ca="1">A40</f>
        <v/>
      </c>
      <c r="B87" s="290"/>
      <c r="C87" s="290"/>
      <c r="D87" s="290"/>
      <c r="E87" s="290"/>
      <c r="F87" s="290"/>
      <c r="G87" s="290"/>
      <c r="H87" s="291"/>
      <c r="I87" s="313">
        <v>0.1</v>
      </c>
      <c r="J87" s="314"/>
      <c r="K87" s="49"/>
      <c r="L87" s="30"/>
      <c r="M87" s="317">
        <f>M40</f>
        <v>0</v>
      </c>
      <c r="N87" s="318"/>
      <c r="O87" s="318"/>
      <c r="P87" s="319"/>
      <c r="Q87" s="317">
        <f t="shared" ref="Q87" si="65">Q40</f>
        <v>0</v>
      </c>
      <c r="R87" s="318"/>
      <c r="S87" s="318"/>
      <c r="T87" s="319"/>
      <c r="U87" s="317">
        <f t="shared" ref="U87" si="66">U40</f>
        <v>0</v>
      </c>
      <c r="V87" s="318"/>
      <c r="W87" s="318"/>
      <c r="X87" s="319"/>
      <c r="Y87" s="31"/>
      <c r="Z87" s="326" t="s">
        <v>60</v>
      </c>
      <c r="AA87" s="326"/>
      <c r="AB87" s="326"/>
      <c r="AC87" s="326"/>
      <c r="AD87" s="326"/>
      <c r="AE87" s="326"/>
      <c r="AF87" s="326"/>
      <c r="AG87" s="326"/>
      <c r="AH87" s="326"/>
      <c r="AI87" s="326"/>
      <c r="AJ87" s="326"/>
      <c r="AK87" s="326" t="s">
        <v>108</v>
      </c>
      <c r="AL87" s="326"/>
      <c r="AM87" s="326"/>
      <c r="AN87" s="326"/>
      <c r="AO87" s="326"/>
    </row>
    <row r="88" spans="1:41" ht="9.9499999999999993" customHeight="1" x14ac:dyDescent="0.15">
      <c r="A88" s="290"/>
      <c r="B88" s="290"/>
      <c r="C88" s="290"/>
      <c r="D88" s="290"/>
      <c r="E88" s="290"/>
      <c r="F88" s="290"/>
      <c r="G88" s="290"/>
      <c r="H88" s="291"/>
      <c r="I88" s="315"/>
      <c r="J88" s="316"/>
      <c r="K88" s="51"/>
      <c r="L88" s="35"/>
      <c r="M88" s="304"/>
      <c r="N88" s="305"/>
      <c r="O88" s="305"/>
      <c r="P88" s="306"/>
      <c r="Q88" s="304"/>
      <c r="R88" s="305"/>
      <c r="S88" s="305"/>
      <c r="T88" s="306"/>
      <c r="U88" s="304"/>
      <c r="V88" s="305"/>
      <c r="W88" s="305"/>
      <c r="X88" s="306"/>
      <c r="Y88" s="31"/>
      <c r="Z88" s="327"/>
      <c r="AA88" s="327"/>
      <c r="AB88" s="327"/>
      <c r="AC88" s="327"/>
      <c r="AD88" s="327"/>
      <c r="AE88" s="327"/>
      <c r="AF88" s="327"/>
      <c r="AG88" s="327"/>
      <c r="AH88" s="327"/>
      <c r="AI88" s="327"/>
      <c r="AJ88" s="327"/>
      <c r="AK88" s="327"/>
      <c r="AL88" s="327"/>
      <c r="AM88" s="327"/>
      <c r="AN88" s="327"/>
      <c r="AO88" s="327"/>
    </row>
    <row r="89" spans="1:41" ht="9.9499999999999993" customHeight="1" x14ac:dyDescent="0.15">
      <c r="A89" s="290" t="str">
        <f>A42</f>
        <v/>
      </c>
      <c r="B89" s="290"/>
      <c r="C89" s="290"/>
      <c r="D89" s="290"/>
      <c r="E89" s="290"/>
      <c r="F89" s="290"/>
      <c r="G89" s="290"/>
      <c r="H89" s="291"/>
      <c r="I89" s="313">
        <v>0.08</v>
      </c>
      <c r="J89" s="314"/>
      <c r="K89" s="293" t="s">
        <v>79</v>
      </c>
      <c r="L89" s="294"/>
      <c r="M89" s="317">
        <f t="shared" ref="M89" si="67">M42</f>
        <v>0</v>
      </c>
      <c r="N89" s="318"/>
      <c r="O89" s="318"/>
      <c r="P89" s="319"/>
      <c r="Q89" s="317">
        <f t="shared" ref="Q89" si="68">Q42</f>
        <v>0</v>
      </c>
      <c r="R89" s="318"/>
      <c r="S89" s="318"/>
      <c r="T89" s="319"/>
      <c r="U89" s="317">
        <f t="shared" ref="U89" si="69">U42</f>
        <v>0</v>
      </c>
      <c r="V89" s="318"/>
      <c r="W89" s="318"/>
      <c r="X89" s="319"/>
      <c r="Y89" s="31"/>
      <c r="Z89" s="5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52"/>
      <c r="AL89" s="32"/>
      <c r="AM89" s="32"/>
      <c r="AN89" s="32"/>
      <c r="AO89" s="33"/>
    </row>
    <row r="90" spans="1:41" ht="9.9499999999999993" customHeight="1" x14ac:dyDescent="0.15">
      <c r="A90" s="290"/>
      <c r="B90" s="290"/>
      <c r="C90" s="290"/>
      <c r="D90" s="290"/>
      <c r="E90" s="290"/>
      <c r="F90" s="290"/>
      <c r="G90" s="290"/>
      <c r="H90" s="291"/>
      <c r="I90" s="315"/>
      <c r="J90" s="316"/>
      <c r="K90" s="295"/>
      <c r="L90" s="296"/>
      <c r="M90" s="323"/>
      <c r="N90" s="324"/>
      <c r="O90" s="324"/>
      <c r="P90" s="325"/>
      <c r="Q90" s="323"/>
      <c r="R90" s="324"/>
      <c r="S90" s="324"/>
      <c r="T90" s="325"/>
      <c r="U90" s="323"/>
      <c r="V90" s="324"/>
      <c r="W90" s="324"/>
      <c r="X90" s="325"/>
      <c r="Y90" s="31"/>
      <c r="Z90" s="53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53"/>
      <c r="AL90" s="31"/>
      <c r="AM90" s="31"/>
      <c r="AN90" s="31"/>
      <c r="AO90" s="36"/>
    </row>
    <row r="91" spans="1:41" ht="9.9499999999999993" customHeight="1" x14ac:dyDescent="0.15">
      <c r="A91" s="41"/>
      <c r="B91" s="63"/>
      <c r="C91" s="63"/>
      <c r="D91" s="63"/>
      <c r="E91" s="63"/>
      <c r="F91" s="63"/>
      <c r="G91" s="63"/>
      <c r="H91" s="64"/>
      <c r="I91" s="297" t="s">
        <v>83</v>
      </c>
      <c r="J91" s="298"/>
      <c r="K91" s="293" t="s">
        <v>82</v>
      </c>
      <c r="L91" s="294"/>
      <c r="M91" s="317">
        <f t="shared" ref="M91" si="70">M44</f>
        <v>0</v>
      </c>
      <c r="N91" s="318"/>
      <c r="O91" s="318"/>
      <c r="P91" s="319"/>
      <c r="Q91" s="317">
        <f t="shared" ref="Q91" si="71">Q44</f>
        <v>0</v>
      </c>
      <c r="R91" s="318"/>
      <c r="S91" s="318"/>
      <c r="T91" s="319"/>
      <c r="U91" s="317">
        <f t="shared" ref="U91" si="72">U44</f>
        <v>0</v>
      </c>
      <c r="V91" s="318"/>
      <c r="W91" s="318"/>
      <c r="X91" s="319"/>
      <c r="Y91" s="31"/>
      <c r="Z91" s="53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53"/>
      <c r="AL91" s="31"/>
      <c r="AM91" s="31"/>
      <c r="AN91" s="31"/>
      <c r="AO91" s="36"/>
    </row>
    <row r="92" spans="1:41" ht="9.9499999999999993" customHeight="1" thickBot="1" x14ac:dyDescent="0.2">
      <c r="A92" s="41"/>
      <c r="B92" s="63"/>
      <c r="C92" s="63"/>
      <c r="D92" s="63"/>
      <c r="E92" s="63"/>
      <c r="F92" s="63"/>
      <c r="G92" s="63"/>
      <c r="H92" s="64"/>
      <c r="I92" s="299"/>
      <c r="J92" s="300"/>
      <c r="K92" s="295"/>
      <c r="L92" s="296"/>
      <c r="M92" s="320"/>
      <c r="N92" s="321"/>
      <c r="O92" s="321"/>
      <c r="P92" s="322"/>
      <c r="Q92" s="320"/>
      <c r="R92" s="321"/>
      <c r="S92" s="321"/>
      <c r="T92" s="322"/>
      <c r="U92" s="323"/>
      <c r="V92" s="324"/>
      <c r="W92" s="324"/>
      <c r="X92" s="325"/>
      <c r="Y92" s="31"/>
      <c r="Z92" s="53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53"/>
      <c r="AL92" s="31"/>
      <c r="AM92" s="31"/>
      <c r="AN92" s="31"/>
      <c r="AO92" s="36"/>
    </row>
    <row r="93" spans="1:41" ht="9.9499999999999993" customHeight="1" thickTop="1" x14ac:dyDescent="0.15">
      <c r="A93" s="7"/>
      <c r="B93" s="7"/>
      <c r="C93" s="7"/>
      <c r="D93" s="7"/>
      <c r="E93" s="7"/>
      <c r="F93" s="7"/>
      <c r="G93" s="7"/>
      <c r="H93" s="7"/>
      <c r="I93" s="54"/>
      <c r="J93" s="54"/>
      <c r="K93" s="54"/>
      <c r="L93" s="55"/>
      <c r="M93" s="301">
        <f t="shared" ref="M93" si="73">M46</f>
        <v>0</v>
      </c>
      <c r="N93" s="302"/>
      <c r="O93" s="302"/>
      <c r="P93" s="303"/>
      <c r="Q93" s="301">
        <f t="shared" ref="Q93" si="74">Q46</f>
        <v>0</v>
      </c>
      <c r="R93" s="302"/>
      <c r="S93" s="302"/>
      <c r="T93" s="302"/>
      <c r="U93" s="307">
        <f t="shared" ref="U93" si="75">U46</f>
        <v>0</v>
      </c>
      <c r="V93" s="308"/>
      <c r="W93" s="308"/>
      <c r="X93" s="309"/>
      <c r="Y93" s="31"/>
      <c r="Z93" s="53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53"/>
      <c r="AL93" s="31"/>
      <c r="AM93" s="31"/>
      <c r="AN93" s="31"/>
      <c r="AO93" s="36"/>
    </row>
    <row r="94" spans="1:41" ht="9.9499999999999993" customHeight="1" thickBot="1" x14ac:dyDescent="0.2">
      <c r="A94" s="31"/>
      <c r="B94" s="31"/>
      <c r="C94" s="31"/>
      <c r="D94" s="31"/>
      <c r="E94" s="31"/>
      <c r="F94" s="31"/>
      <c r="G94" s="31"/>
      <c r="H94" s="31"/>
      <c r="I94" s="56"/>
      <c r="J94" s="56"/>
      <c r="K94" s="56"/>
      <c r="L94" s="57"/>
      <c r="M94" s="304"/>
      <c r="N94" s="305"/>
      <c r="O94" s="305"/>
      <c r="P94" s="306"/>
      <c r="Q94" s="304"/>
      <c r="R94" s="305"/>
      <c r="S94" s="305"/>
      <c r="T94" s="305"/>
      <c r="U94" s="310"/>
      <c r="V94" s="311"/>
      <c r="W94" s="311"/>
      <c r="X94" s="312"/>
      <c r="Y94" s="31"/>
      <c r="Z94" s="58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58"/>
      <c r="AL94" s="37"/>
      <c r="AM94" s="37"/>
      <c r="AN94" s="37"/>
      <c r="AO94" s="38"/>
    </row>
  </sheetData>
  <sheetProtection algorithmName="SHA-512" hashValue="jTXthLLd+BwGJh/ymfgSDppHYbL5vPfRfIrJWtrpJ98CtY4E7+JEktYhMCcIgCWQVD3+LzPs0XzO6OZ0rzO+RQ==" saltValue="CAl1iZ/vZYyvbs531uvz8g==" spinCount="100000" sheet="1" formatCells="0"/>
  <mergeCells count="248">
    <mergeCell ref="U66:X67"/>
    <mergeCell ref="I91:J92"/>
    <mergeCell ref="K91:L92"/>
    <mergeCell ref="M91:P92"/>
    <mergeCell ref="Q91:T92"/>
    <mergeCell ref="U91:X92"/>
    <mergeCell ref="M93:P94"/>
    <mergeCell ref="Q93:T94"/>
    <mergeCell ref="U93:X94"/>
    <mergeCell ref="I85:L86"/>
    <mergeCell ref="M85:P86"/>
    <mergeCell ref="Q85:T86"/>
    <mergeCell ref="U85:X86"/>
    <mergeCell ref="I87:J88"/>
    <mergeCell ref="M87:P88"/>
    <mergeCell ref="Q87:T88"/>
    <mergeCell ref="U87:X88"/>
    <mergeCell ref="I89:J90"/>
    <mergeCell ref="K89:L90"/>
    <mergeCell ref="M89:P90"/>
    <mergeCell ref="Q89:T90"/>
    <mergeCell ref="U89:X90"/>
    <mergeCell ref="T70:T71"/>
    <mergeCell ref="U70:X71"/>
    <mergeCell ref="A17:J18"/>
    <mergeCell ref="K17:M18"/>
    <mergeCell ref="N17:O18"/>
    <mergeCell ref="P17:S18"/>
    <mergeCell ref="F57:S58"/>
    <mergeCell ref="F56:J56"/>
    <mergeCell ref="L56:M56"/>
    <mergeCell ref="P31:S32"/>
    <mergeCell ref="N29:O30"/>
    <mergeCell ref="P29:S30"/>
    <mergeCell ref="A49:G49"/>
    <mergeCell ref="A51:AO51"/>
    <mergeCell ref="Z52:AD52"/>
    <mergeCell ref="AE52:AH52"/>
    <mergeCell ref="AD56:AN56"/>
    <mergeCell ref="A31:J32"/>
    <mergeCell ref="AJ49:AO49"/>
    <mergeCell ref="AE54:AN54"/>
    <mergeCell ref="A33:J34"/>
    <mergeCell ref="K33:M34"/>
    <mergeCell ref="N33:O34"/>
    <mergeCell ref="P33:S34"/>
    <mergeCell ref="A27:J28"/>
    <mergeCell ref="A23:J24"/>
    <mergeCell ref="B59:S59"/>
    <mergeCell ref="I40:J41"/>
    <mergeCell ref="U19:X20"/>
    <mergeCell ref="A56:E56"/>
    <mergeCell ref="I38:L39"/>
    <mergeCell ref="AA10:AB10"/>
    <mergeCell ref="AA11:AB11"/>
    <mergeCell ref="AD11:AN11"/>
    <mergeCell ref="F9:J9"/>
    <mergeCell ref="L9:M9"/>
    <mergeCell ref="AD9:AN9"/>
    <mergeCell ref="AA9:AB9"/>
    <mergeCell ref="F10:S11"/>
    <mergeCell ref="AD10:AN10"/>
    <mergeCell ref="M38:P39"/>
    <mergeCell ref="Q38:T39"/>
    <mergeCell ref="AA56:AB56"/>
    <mergeCell ref="P23:S24"/>
    <mergeCell ref="T25:T26"/>
    <mergeCell ref="U35:X36"/>
    <mergeCell ref="U44:X45"/>
    <mergeCell ref="K42:L43"/>
    <mergeCell ref="A29:J30"/>
    <mergeCell ref="K29:M30"/>
    <mergeCell ref="K23:M24"/>
    <mergeCell ref="N23:O24"/>
    <mergeCell ref="K31:M32"/>
    <mergeCell ref="N31:O32"/>
    <mergeCell ref="A42:H43"/>
    <mergeCell ref="I49:AH49"/>
    <mergeCell ref="A1:AO1"/>
    <mergeCell ref="A3:AO3"/>
    <mergeCell ref="A4:AO4"/>
    <mergeCell ref="Z5:AD5"/>
    <mergeCell ref="AE5:AH5"/>
    <mergeCell ref="A15:J16"/>
    <mergeCell ref="K15:M16"/>
    <mergeCell ref="N15:O16"/>
    <mergeCell ref="P15:S16"/>
    <mergeCell ref="A10:E11"/>
    <mergeCell ref="A2:G2"/>
    <mergeCell ref="A13:A14"/>
    <mergeCell ref="B13:J14"/>
    <mergeCell ref="A9:E9"/>
    <mergeCell ref="K13:M14"/>
    <mergeCell ref="T13:T14"/>
    <mergeCell ref="U13:X14"/>
    <mergeCell ref="U15:X16"/>
    <mergeCell ref="T15:T16"/>
    <mergeCell ref="J5:X6"/>
    <mergeCell ref="AE7:AN7"/>
    <mergeCell ref="N13:O14"/>
    <mergeCell ref="P13:S14"/>
    <mergeCell ref="B12:S12"/>
    <mergeCell ref="AD57:AN57"/>
    <mergeCell ref="AD58:AN58"/>
    <mergeCell ref="A50:AO50"/>
    <mergeCell ref="AA57:AB57"/>
    <mergeCell ref="AA58:AB58"/>
    <mergeCell ref="A57:E58"/>
    <mergeCell ref="K19:M20"/>
    <mergeCell ref="N19:O20"/>
    <mergeCell ref="P19:S20"/>
    <mergeCell ref="A25:J26"/>
    <mergeCell ref="K25:M26"/>
    <mergeCell ref="N25:O26"/>
    <mergeCell ref="P25:S26"/>
    <mergeCell ref="K27:M28"/>
    <mergeCell ref="N27:O28"/>
    <mergeCell ref="P27:S28"/>
    <mergeCell ref="A21:J22"/>
    <mergeCell ref="K21:M22"/>
    <mergeCell ref="T60:T61"/>
    <mergeCell ref="U60:X61"/>
    <mergeCell ref="T62:T63"/>
    <mergeCell ref="U62:X63"/>
    <mergeCell ref="T64:T65"/>
    <mergeCell ref="A66:J67"/>
    <mergeCell ref="K66:M67"/>
    <mergeCell ref="N66:O67"/>
    <mergeCell ref="P66:S67"/>
    <mergeCell ref="A64:J65"/>
    <mergeCell ref="K64:M65"/>
    <mergeCell ref="N64:O65"/>
    <mergeCell ref="P64:S65"/>
    <mergeCell ref="K60:M61"/>
    <mergeCell ref="N60:O61"/>
    <mergeCell ref="P60:S61"/>
    <mergeCell ref="A62:J63"/>
    <mergeCell ref="K62:M63"/>
    <mergeCell ref="N62:O63"/>
    <mergeCell ref="P62:S63"/>
    <mergeCell ref="A60:A61"/>
    <mergeCell ref="B60:J61"/>
    <mergeCell ref="U64:X65"/>
    <mergeCell ref="T66:T67"/>
    <mergeCell ref="U72:X73"/>
    <mergeCell ref="U74:X75"/>
    <mergeCell ref="A68:J69"/>
    <mergeCell ref="K68:M69"/>
    <mergeCell ref="N68:O69"/>
    <mergeCell ref="P68:S69"/>
    <mergeCell ref="T68:T69"/>
    <mergeCell ref="U68:X69"/>
    <mergeCell ref="A70:J71"/>
    <mergeCell ref="K70:M71"/>
    <mergeCell ref="N70:O71"/>
    <mergeCell ref="P70:S71"/>
    <mergeCell ref="A76:J77"/>
    <mergeCell ref="K76:M77"/>
    <mergeCell ref="N76:O77"/>
    <mergeCell ref="P76:S77"/>
    <mergeCell ref="T74:T75"/>
    <mergeCell ref="A72:J73"/>
    <mergeCell ref="K72:M73"/>
    <mergeCell ref="N72:O73"/>
    <mergeCell ref="P72:S73"/>
    <mergeCell ref="T72:T73"/>
    <mergeCell ref="A80:J81"/>
    <mergeCell ref="K80:M81"/>
    <mergeCell ref="N80:O81"/>
    <mergeCell ref="P80:S81"/>
    <mergeCell ref="T80:T81"/>
    <mergeCell ref="U80:X81"/>
    <mergeCell ref="P82:T83"/>
    <mergeCell ref="U82:X83"/>
    <mergeCell ref="Z87:AJ88"/>
    <mergeCell ref="A85:H86"/>
    <mergeCell ref="A87:H88"/>
    <mergeCell ref="Z72:AC86"/>
    <mergeCell ref="T76:T77"/>
    <mergeCell ref="U76:X77"/>
    <mergeCell ref="A78:J79"/>
    <mergeCell ref="K78:M79"/>
    <mergeCell ref="N78:O79"/>
    <mergeCell ref="P78:S79"/>
    <mergeCell ref="T78:T79"/>
    <mergeCell ref="U78:X79"/>
    <mergeCell ref="A74:J75"/>
    <mergeCell ref="K74:M75"/>
    <mergeCell ref="N74:O75"/>
    <mergeCell ref="P74:S75"/>
    <mergeCell ref="AF66:AG68"/>
    <mergeCell ref="AH66:AH68"/>
    <mergeCell ref="AI66:AJ68"/>
    <mergeCell ref="AK66:AL68"/>
    <mergeCell ref="AM66:AM68"/>
    <mergeCell ref="Z69:AC71"/>
    <mergeCell ref="AD69:AE71"/>
    <mergeCell ref="AF69:AH71"/>
    <mergeCell ref="AI69:AJ71"/>
    <mergeCell ref="N21:O22"/>
    <mergeCell ref="P21:S22"/>
    <mergeCell ref="T17:T18"/>
    <mergeCell ref="U17:X18"/>
    <mergeCell ref="T19:T20"/>
    <mergeCell ref="U21:X22"/>
    <mergeCell ref="T23:T24"/>
    <mergeCell ref="U23:X24"/>
    <mergeCell ref="T21:T22"/>
    <mergeCell ref="A38:H39"/>
    <mergeCell ref="A40:H41"/>
    <mergeCell ref="U38:X39"/>
    <mergeCell ref="M40:P41"/>
    <mergeCell ref="Q40:T41"/>
    <mergeCell ref="U40:X41"/>
    <mergeCell ref="P35:T36"/>
    <mergeCell ref="U25:X26"/>
    <mergeCell ref="T27:T28"/>
    <mergeCell ref="U27:X28"/>
    <mergeCell ref="T29:T30"/>
    <mergeCell ref="U29:X30"/>
    <mergeCell ref="T31:T32"/>
    <mergeCell ref="U31:X32"/>
    <mergeCell ref="T33:T34"/>
    <mergeCell ref="U33:X34"/>
    <mergeCell ref="A19:J20"/>
    <mergeCell ref="A89:H90"/>
    <mergeCell ref="A48:AO48"/>
    <mergeCell ref="K44:L45"/>
    <mergeCell ref="I44:J45"/>
    <mergeCell ref="M46:P47"/>
    <mergeCell ref="Q46:T47"/>
    <mergeCell ref="U46:X47"/>
    <mergeCell ref="I42:J43"/>
    <mergeCell ref="M44:P45"/>
    <mergeCell ref="Q44:T45"/>
    <mergeCell ref="M42:P43"/>
    <mergeCell ref="Q42:T43"/>
    <mergeCell ref="U42:X43"/>
    <mergeCell ref="AK87:AO88"/>
    <mergeCell ref="Z63:AC65"/>
    <mergeCell ref="AD63:AH65"/>
    <mergeCell ref="AI63:AO65"/>
    <mergeCell ref="Z66:AC68"/>
    <mergeCell ref="AD66:AE68"/>
    <mergeCell ref="Z60:AC62"/>
    <mergeCell ref="AD60:AF62"/>
    <mergeCell ref="AG60:AI62"/>
    <mergeCell ref="AJ60:AL62"/>
  </mergeCells>
  <phoneticPr fontId="14"/>
  <conditionalFormatting sqref="A51:AO51">
    <cfRule type="expression" dxfId="7" priority="2">
      <formula>$A$51="※エラー：工事名称を入力し、印刷してください"</formula>
    </cfRule>
  </conditionalFormatting>
  <conditionalFormatting sqref="J5:X6">
    <cfRule type="expression" dxfId="6" priority="1">
      <formula>$J$5="※工事名称を入力してください"</formula>
    </cfRule>
  </conditionalFormatting>
  <conditionalFormatting sqref="T15:T34">
    <cfRule type="expression" dxfId="5" priority="5">
      <formula>AND(T15&lt;&gt;0,T15&lt;&gt;0)</formula>
    </cfRule>
    <cfRule type="expression" dxfId="4" priority="6">
      <formula>U15&lt;&gt;0</formula>
    </cfRule>
  </conditionalFormatting>
  <dataValidations count="5">
    <dataValidation imeMode="halfAlpha" operator="equal" allowBlank="1" showInputMessage="1" showErrorMessage="1" sqref="L9:M9 L56:M56" xr:uid="{00000000-0002-0000-0200-000000000000}"/>
    <dataValidation imeMode="halfAlpha" allowBlank="1" showInputMessage="1" showErrorMessage="1" sqref="P9:Q9 U80 AE5:AH5 F9:J9 Q15:S34 U29 P15:P35 U33 U31 U19 U35 U15 U21 U23 U25 U27 U17 K15:M34 K37:M37 AJ2 AL2 AN2 P56:Q56 AE54:AN54 AE52:AH52 U78 P82 U82 U62 K62:M81 K84:M84 P62:S81 U64 U66 U68 U70 U72 U74 U76 F56:J56" xr:uid="{00000000-0002-0000-0200-000001000000}"/>
    <dataValidation imeMode="hiragana" allowBlank="1" showInputMessage="1" showErrorMessage="1" sqref="AD9:AN11 I44 F10:S11 I40 I42 A37:J37 N62:O81 I38 I46 N37:O37 B15:J34 N15:O34 A15:A35 AD7 AD56:AN58 I91 F57:S58 I87 I89 A84:J84 A44:A45 I85 I93 N84:O84 B62:J81 AD54 A62:A82 A38 B44 A40 A42 A91:A92 A85 B91 A87 A89" xr:uid="{00000000-0002-0000-0200-000004000000}"/>
    <dataValidation type="list" allowBlank="1" showInputMessage="1" showErrorMessage="1" promptTitle="税率選択" prompt="消費税率を変更するときはプルダウンメニューから選択してください。" sqref="T15:T34" xr:uid="{3962A5C9-F4A3-4F45-9B40-FFB3D23E3A9E}">
      <formula1>"10%,8%,非課税"</formula1>
    </dataValidation>
    <dataValidation type="textLength" imeMode="halfAlpha" operator="equal" allowBlank="1" showInputMessage="1" showErrorMessage="1" error="１３桁の数字を入力してください" sqref="AE7:AN7" xr:uid="{72AAFF89-034F-4648-A1E1-9D95B8A67D26}">
      <formula1>13</formula1>
    </dataValidation>
  </dataValidations>
  <printOptions horizontalCentered="1"/>
  <pageMargins left="0.47244094488188981" right="0.47244094488188981" top="0.59055118110236227" bottom="0.19685039370078741" header="0.19685039370078741" footer="0.19685039370078741"/>
  <pageSetup paperSize="9" scale="98" fitToHeight="0" orientation="landscape" blackAndWhite="1" r:id="rId1"/>
  <headerFooter>
    <oddFooter>&amp;R&amp;8S202510</oddFooter>
  </headerFooter>
  <rowBreaks count="1" manualBreakCount="1">
    <brk id="47" max="40" man="1"/>
  </rowBreaks>
  <ignoredErrors>
    <ignoredError sqref="U15 U17:X34" unlockedFormula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86280-BB69-4948-80F4-CE8A031C177C}">
  <sheetPr>
    <tabColor rgb="FFCCFFFF"/>
    <pageSetUpPr fitToPage="1"/>
  </sheetPr>
  <dimension ref="A1:AX94"/>
  <sheetViews>
    <sheetView showGridLines="0" showZeros="0" view="pageBreakPreview" zoomScaleNormal="100" zoomScaleSheetLayoutView="100" workbookViewId="0">
      <selection activeCell="AY17" sqref="AY17"/>
    </sheetView>
  </sheetViews>
  <sheetFormatPr defaultColWidth="9" defaultRowHeight="15.75" x14ac:dyDescent="0.15"/>
  <cols>
    <col min="1" max="18" width="3.625" style="1" customWidth="1"/>
    <col min="19" max="19" width="2.625" style="1" customWidth="1"/>
    <col min="20" max="20" width="4.625" style="1" customWidth="1"/>
    <col min="21" max="23" width="3.625" style="1" customWidth="1"/>
    <col min="24" max="24" width="4.625" style="1" customWidth="1"/>
    <col min="25" max="26" width="1.625" style="1" customWidth="1"/>
    <col min="27" max="29" width="2.625" style="1" customWidth="1"/>
    <col min="30" max="42" width="3.625" style="1" customWidth="1"/>
    <col min="43" max="43" width="12.625" style="1" hidden="1" customWidth="1"/>
    <col min="44" max="45" width="8.625" style="1" hidden="1" customWidth="1"/>
    <col min="46" max="46" width="3.625" style="1" hidden="1" customWidth="1"/>
    <col min="47" max="50" width="3.625" style="1" customWidth="1"/>
    <col min="51" max="16384" width="9" style="1"/>
  </cols>
  <sheetData>
    <row r="1" spans="1:46" ht="15" customHeight="1" x14ac:dyDescent="0.15">
      <c r="A1" s="292" t="s">
        <v>38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  <c r="AB1" s="449"/>
      <c r="AC1" s="449"/>
      <c r="AD1" s="449"/>
      <c r="AE1" s="449"/>
      <c r="AF1" s="449"/>
      <c r="AG1" s="449"/>
      <c r="AH1" s="449"/>
      <c r="AI1" s="449"/>
      <c r="AJ1" s="449"/>
      <c r="AK1" s="449"/>
      <c r="AL1" s="449"/>
      <c r="AM1" s="449"/>
      <c r="AN1" s="449"/>
      <c r="AO1" s="449"/>
      <c r="AS1" s="1" t="b">
        <f ca="1">IF(AND(U35&lt;&gt;0,OR(AS2=FALSE,AS3=FALSE)),FALSE,TRUE)</f>
        <v>1</v>
      </c>
      <c r="AT1" s="1" t="str">
        <f ca="1">IF(AS1=FALSE,"印刷する前にエラーのご確認をお願いします！","")</f>
        <v/>
      </c>
    </row>
    <row r="2" spans="1:46" ht="20.100000000000001" customHeight="1" x14ac:dyDescent="0.15">
      <c r="A2" s="465" t="s">
        <v>70</v>
      </c>
      <c r="B2" s="466"/>
      <c r="C2" s="466"/>
      <c r="D2" s="466"/>
      <c r="E2" s="466"/>
      <c r="F2" s="466"/>
      <c r="G2" s="467"/>
      <c r="H2" s="6"/>
      <c r="I2" s="56" t="str">
        <f ca="1">AT1</f>
        <v/>
      </c>
      <c r="J2" s="6"/>
      <c r="K2" s="6"/>
      <c r="L2" s="6"/>
      <c r="M2" s="6"/>
      <c r="N2" s="6"/>
      <c r="O2" s="6"/>
      <c r="P2" s="6"/>
      <c r="Q2" s="6"/>
      <c r="R2" s="6"/>
      <c r="S2" s="6"/>
      <c r="T2" s="7"/>
      <c r="U2" s="6"/>
      <c r="V2" s="6"/>
      <c r="W2" s="6"/>
      <c r="X2" s="6"/>
      <c r="Y2" s="6"/>
      <c r="Z2" s="6"/>
      <c r="AA2" s="6"/>
      <c r="AB2" s="6"/>
      <c r="AC2" s="6"/>
      <c r="AD2" s="7"/>
      <c r="AE2" s="7"/>
      <c r="AF2" s="7"/>
      <c r="AG2" s="7"/>
      <c r="AH2" s="8"/>
      <c r="AI2" s="7">
        <v>20</v>
      </c>
      <c r="AJ2" s="3">
        <v>25</v>
      </c>
      <c r="AK2" s="7" t="s">
        <v>87</v>
      </c>
      <c r="AL2" s="3">
        <v>10</v>
      </c>
      <c r="AM2" s="7" t="s">
        <v>64</v>
      </c>
      <c r="AN2" s="3">
        <v>31</v>
      </c>
      <c r="AO2" s="7" t="s">
        <v>85</v>
      </c>
      <c r="AP2" s="5"/>
      <c r="AQ2" s="60">
        <f>IF(AND(AJ2&lt;&gt;0,AL2&lt;&gt;0,AN2&lt;&gt;0),DATE(2000+AJ2,AL2,AN2),"日付入力確認")</f>
        <v>45961</v>
      </c>
      <c r="AR2" s="1" t="str">
        <f ca="1">CELL("type",AQ2)</f>
        <v>v</v>
      </c>
      <c r="AS2" s="1" t="b">
        <f ca="1">IF(AR2="v",TRUE,FALSE)</f>
        <v>1</v>
      </c>
      <c r="AT2" s="1" t="str">
        <f ca="1">IF(AS2=FALSE,"※日付入力エラー","")</f>
        <v/>
      </c>
    </row>
    <row r="3" spans="1:46" s="2" customFormat="1" ht="32.1" customHeight="1" x14ac:dyDescent="0.15">
      <c r="A3" s="433" t="s">
        <v>71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Z3" s="433"/>
      <c r="AA3" s="433"/>
      <c r="AB3" s="433"/>
      <c r="AC3" s="433"/>
      <c r="AD3" s="433"/>
      <c r="AE3" s="433"/>
      <c r="AF3" s="433"/>
      <c r="AG3" s="433"/>
      <c r="AH3" s="433"/>
      <c r="AI3" s="433"/>
      <c r="AJ3" s="433"/>
      <c r="AK3" s="433"/>
      <c r="AL3" s="433"/>
      <c r="AM3" s="433"/>
      <c r="AN3" s="433"/>
      <c r="AO3" s="433"/>
      <c r="AQ3" s="61" t="s">
        <v>89</v>
      </c>
      <c r="AR3" s="59">
        <f>U35-M46</f>
        <v>0</v>
      </c>
      <c r="AS3" s="2" t="b">
        <f>IF(AR3=0,TRUE,FALSE)</f>
        <v>1</v>
      </c>
      <c r="AT3" s="2" t="str">
        <f>IF(AS3=FALSE,"※税率選択エラー","")</f>
        <v/>
      </c>
    </row>
    <row r="4" spans="1:46" ht="20.100000000000001" customHeight="1" x14ac:dyDescent="0.15">
      <c r="A4" s="450"/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  <c r="S4" s="450"/>
      <c r="T4" s="450"/>
      <c r="U4" s="450"/>
      <c r="V4" s="450"/>
      <c r="W4" s="450"/>
      <c r="X4" s="450"/>
      <c r="Y4" s="450"/>
      <c r="Z4" s="450"/>
      <c r="AA4" s="450"/>
      <c r="AB4" s="450"/>
      <c r="AC4" s="450"/>
      <c r="AD4" s="450"/>
      <c r="AE4" s="450"/>
      <c r="AF4" s="450"/>
      <c r="AG4" s="450"/>
      <c r="AH4" s="450"/>
      <c r="AI4" s="450"/>
      <c r="AJ4" s="450"/>
      <c r="AK4" s="450"/>
      <c r="AL4" s="450"/>
      <c r="AM4" s="450"/>
      <c r="AN4" s="450"/>
      <c r="AO4" s="450"/>
      <c r="AQ4" s="1" t="s">
        <v>79</v>
      </c>
      <c r="AR4" s="62">
        <f>M42</f>
        <v>9259</v>
      </c>
      <c r="AS4" s="1" t="b">
        <f>IF(AR4&lt;&gt;0,TRUE,FALSE)</f>
        <v>1</v>
      </c>
      <c r="AT4" s="1" t="str">
        <f>IF(AS4=FALSE,"軽減税率選択","")</f>
        <v/>
      </c>
    </row>
    <row r="5" spans="1:46" ht="24.95" customHeight="1" x14ac:dyDescent="0.15">
      <c r="A5" s="9" t="s">
        <v>1</v>
      </c>
      <c r="B5" s="9"/>
      <c r="C5" s="9"/>
      <c r="D5" s="9"/>
      <c r="E5" s="9"/>
      <c r="F5" s="9"/>
      <c r="G5" s="9"/>
      <c r="H5" s="9"/>
      <c r="I5" s="9"/>
      <c r="J5" s="428" t="str">
        <f>IF(AN2="","",IF(AND(ISNUMBER(P15),F10=""),"※工事名称を入力してください",""))</f>
        <v/>
      </c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8"/>
      <c r="Y5" s="9"/>
      <c r="Z5" s="436" t="s">
        <v>29</v>
      </c>
      <c r="AA5" s="437"/>
      <c r="AB5" s="437"/>
      <c r="AC5" s="437"/>
      <c r="AD5" s="438"/>
      <c r="AE5" s="451">
        <v>1234</v>
      </c>
      <c r="AF5" s="452"/>
      <c r="AG5" s="452"/>
      <c r="AH5" s="453"/>
      <c r="AI5" s="10"/>
      <c r="AJ5" s="11"/>
      <c r="AK5" s="11"/>
      <c r="AL5" s="11"/>
      <c r="AM5" s="11"/>
      <c r="AN5" s="11"/>
      <c r="AO5" s="11"/>
      <c r="AQ5" s="1" t="s">
        <v>82</v>
      </c>
      <c r="AR5" s="62">
        <f>M44</f>
        <v>0</v>
      </c>
      <c r="AS5" s="1" t="b">
        <f>IF(AR5&lt;&gt;0,TRUE,FALSE)</f>
        <v>0</v>
      </c>
      <c r="AT5" s="1" t="str">
        <f>IF(AS5=FALSE,"非課税選択","")</f>
        <v>非課税選択</v>
      </c>
    </row>
    <row r="6" spans="1:46" ht="9.9499999999999993" customHeight="1" x14ac:dyDescent="0.15">
      <c r="A6" s="7"/>
      <c r="B6" s="7"/>
      <c r="C6" s="7"/>
      <c r="D6" s="7"/>
      <c r="E6" s="7"/>
      <c r="F6" s="7"/>
      <c r="G6" s="7"/>
      <c r="H6" s="7"/>
      <c r="I6" s="7"/>
      <c r="J6" s="428"/>
      <c r="K6" s="428"/>
      <c r="L6" s="428"/>
      <c r="M6" s="428"/>
      <c r="N6" s="428"/>
      <c r="O6" s="428"/>
      <c r="P6" s="428"/>
      <c r="Q6" s="428"/>
      <c r="R6" s="428"/>
      <c r="S6" s="428"/>
      <c r="T6" s="428"/>
      <c r="U6" s="428"/>
      <c r="V6" s="428"/>
      <c r="W6" s="428"/>
      <c r="X6" s="428"/>
      <c r="Y6" s="7"/>
      <c r="Z6" s="12"/>
      <c r="AA6" s="13"/>
      <c r="AB6" s="13"/>
      <c r="AC6" s="13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5"/>
    </row>
    <row r="7" spans="1:46" ht="24.95" customHeight="1" x14ac:dyDescent="0.15">
      <c r="A7" s="7"/>
      <c r="B7" s="16" t="s">
        <v>2</v>
      </c>
      <c r="C7" s="7"/>
      <c r="D7" s="7"/>
      <c r="E7" s="7"/>
      <c r="F7" s="7"/>
      <c r="G7" s="7"/>
      <c r="H7" s="7"/>
      <c r="I7" s="7"/>
      <c r="J7" s="7"/>
      <c r="K7" s="7"/>
      <c r="L7" s="9"/>
      <c r="M7" s="9"/>
      <c r="N7" s="9"/>
      <c r="O7" s="9"/>
      <c r="P7" s="9"/>
      <c r="Q7" s="9"/>
      <c r="R7" s="9"/>
      <c r="S7" s="9"/>
      <c r="T7" s="7"/>
      <c r="U7" s="7"/>
      <c r="V7" s="7"/>
      <c r="W7" s="7"/>
      <c r="X7" s="7"/>
      <c r="Y7" s="7"/>
      <c r="Z7" s="17"/>
      <c r="AA7" s="18" t="s">
        <v>80</v>
      </c>
      <c r="AB7" s="18"/>
      <c r="AC7" s="18"/>
      <c r="AD7" s="19" t="s">
        <v>81</v>
      </c>
      <c r="AE7" s="156" t="s">
        <v>92</v>
      </c>
      <c r="AF7" s="156"/>
      <c r="AG7" s="156"/>
      <c r="AH7" s="156"/>
      <c r="AI7" s="156"/>
      <c r="AJ7" s="156"/>
      <c r="AK7" s="156"/>
      <c r="AL7" s="156"/>
      <c r="AM7" s="156"/>
      <c r="AN7" s="156"/>
      <c r="AO7" s="20"/>
    </row>
    <row r="8" spans="1:46" ht="5.0999999999999996" customHeight="1" x14ac:dyDescent="0.15">
      <c r="A8" s="7"/>
      <c r="B8" s="1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17"/>
      <c r="AA8" s="18"/>
      <c r="AB8" s="18"/>
      <c r="AC8" s="18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21"/>
    </row>
    <row r="9" spans="1:46" ht="24.95" customHeight="1" x14ac:dyDescent="0.15">
      <c r="A9" s="468" t="s">
        <v>105</v>
      </c>
      <c r="B9" s="469"/>
      <c r="C9" s="469"/>
      <c r="D9" s="469"/>
      <c r="E9" s="470"/>
      <c r="F9" s="285" t="s">
        <v>112</v>
      </c>
      <c r="G9" s="286"/>
      <c r="H9" s="286"/>
      <c r="I9" s="286"/>
      <c r="J9" s="286"/>
      <c r="K9" s="22" t="s">
        <v>26</v>
      </c>
      <c r="L9" s="285" t="s">
        <v>110</v>
      </c>
      <c r="M9" s="471"/>
      <c r="N9" s="23"/>
      <c r="O9" s="24"/>
      <c r="P9" s="25"/>
      <c r="Q9" s="25"/>
      <c r="R9" s="24"/>
      <c r="S9" s="24"/>
      <c r="T9" s="7"/>
      <c r="U9" s="7"/>
      <c r="V9" s="7"/>
      <c r="W9" s="7"/>
      <c r="X9" s="7"/>
      <c r="Y9" s="7"/>
      <c r="Z9" s="26"/>
      <c r="AA9" s="434" t="s">
        <v>41</v>
      </c>
      <c r="AB9" s="434"/>
      <c r="AC9" s="7"/>
      <c r="AD9" s="153" t="s">
        <v>98</v>
      </c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20"/>
    </row>
    <row r="10" spans="1:46" ht="24.95" customHeight="1" x14ac:dyDescent="0.15">
      <c r="A10" s="436" t="s">
        <v>17</v>
      </c>
      <c r="B10" s="437"/>
      <c r="C10" s="437"/>
      <c r="D10" s="437"/>
      <c r="E10" s="438"/>
      <c r="F10" s="472" t="s">
        <v>101</v>
      </c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73"/>
      <c r="R10" s="473"/>
      <c r="S10" s="474"/>
      <c r="T10" s="7"/>
      <c r="U10" s="7"/>
      <c r="V10" s="7"/>
      <c r="W10" s="7"/>
      <c r="X10" s="7"/>
      <c r="Y10" s="7"/>
      <c r="Z10" s="26"/>
      <c r="AA10" s="434" t="s">
        <v>39</v>
      </c>
      <c r="AB10" s="434"/>
      <c r="AC10" s="7"/>
      <c r="AD10" s="153" t="s">
        <v>99</v>
      </c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27" t="s">
        <v>42</v>
      </c>
    </row>
    <row r="11" spans="1:46" ht="24.95" customHeight="1" x14ac:dyDescent="0.15">
      <c r="A11" s="439"/>
      <c r="B11" s="440"/>
      <c r="C11" s="440"/>
      <c r="D11" s="440"/>
      <c r="E11" s="441"/>
      <c r="F11" s="475"/>
      <c r="G11" s="476"/>
      <c r="H11" s="476"/>
      <c r="I11" s="476"/>
      <c r="J11" s="476"/>
      <c r="K11" s="476"/>
      <c r="L11" s="476"/>
      <c r="M11" s="476"/>
      <c r="N11" s="476"/>
      <c r="O11" s="476"/>
      <c r="P11" s="476"/>
      <c r="Q11" s="476"/>
      <c r="R11" s="476"/>
      <c r="S11" s="477"/>
      <c r="T11" s="7"/>
      <c r="U11" s="7"/>
      <c r="V11" s="7"/>
      <c r="W11" s="7"/>
      <c r="X11" s="7"/>
      <c r="Y11" s="7"/>
      <c r="Z11" s="23"/>
      <c r="AA11" s="435" t="s">
        <v>40</v>
      </c>
      <c r="AB11" s="435"/>
      <c r="AC11" s="24"/>
      <c r="AD11" s="155" t="s">
        <v>100</v>
      </c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28"/>
    </row>
    <row r="12" spans="1:46" ht="9.9499999999999993" customHeight="1" x14ac:dyDescent="0.15">
      <c r="A12" s="29"/>
      <c r="B12" s="430"/>
      <c r="C12" s="430"/>
      <c r="D12" s="430"/>
      <c r="E12" s="430"/>
      <c r="F12" s="430"/>
      <c r="G12" s="430"/>
      <c r="H12" s="430"/>
      <c r="I12" s="430"/>
      <c r="J12" s="430"/>
      <c r="K12" s="430"/>
      <c r="L12" s="430"/>
      <c r="M12" s="430"/>
      <c r="N12" s="430"/>
      <c r="O12" s="430"/>
      <c r="P12" s="430"/>
      <c r="Q12" s="430"/>
      <c r="R12" s="430"/>
      <c r="S12" s="430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</row>
    <row r="13" spans="1:46" ht="9.9499999999999993" customHeight="1" x14ac:dyDescent="0.15">
      <c r="A13" s="420"/>
      <c r="B13" s="422" t="s">
        <v>61</v>
      </c>
      <c r="C13" s="422"/>
      <c r="D13" s="422"/>
      <c r="E13" s="422"/>
      <c r="F13" s="422"/>
      <c r="G13" s="422"/>
      <c r="H13" s="422"/>
      <c r="I13" s="422"/>
      <c r="J13" s="423"/>
      <c r="K13" s="409" t="s">
        <v>45</v>
      </c>
      <c r="L13" s="410"/>
      <c r="M13" s="411"/>
      <c r="N13" s="409" t="s">
        <v>46</v>
      </c>
      <c r="O13" s="411"/>
      <c r="P13" s="409" t="s">
        <v>47</v>
      </c>
      <c r="Q13" s="410"/>
      <c r="R13" s="410"/>
      <c r="S13" s="411"/>
      <c r="T13" s="396" t="s">
        <v>74</v>
      </c>
      <c r="U13" s="398" t="s">
        <v>75</v>
      </c>
      <c r="V13" s="399"/>
      <c r="W13" s="399"/>
      <c r="X13" s="400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</row>
    <row r="14" spans="1:46" ht="9.9499999999999993" customHeight="1" x14ac:dyDescent="0.15">
      <c r="A14" s="421"/>
      <c r="B14" s="424"/>
      <c r="C14" s="424"/>
      <c r="D14" s="424"/>
      <c r="E14" s="424"/>
      <c r="F14" s="424"/>
      <c r="G14" s="424"/>
      <c r="H14" s="424"/>
      <c r="I14" s="424"/>
      <c r="J14" s="425"/>
      <c r="K14" s="350"/>
      <c r="L14" s="351"/>
      <c r="M14" s="352"/>
      <c r="N14" s="350"/>
      <c r="O14" s="352"/>
      <c r="P14" s="350"/>
      <c r="Q14" s="351"/>
      <c r="R14" s="351"/>
      <c r="S14" s="352"/>
      <c r="T14" s="397"/>
      <c r="U14" s="401"/>
      <c r="V14" s="402"/>
      <c r="W14" s="402"/>
      <c r="X14" s="403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</row>
    <row r="15" spans="1:46" ht="9.9499999999999993" customHeight="1" x14ac:dyDescent="0.15">
      <c r="A15" s="454" t="s">
        <v>102</v>
      </c>
      <c r="B15" s="455"/>
      <c r="C15" s="455"/>
      <c r="D15" s="455"/>
      <c r="E15" s="455"/>
      <c r="F15" s="455"/>
      <c r="G15" s="455"/>
      <c r="H15" s="455"/>
      <c r="I15" s="455"/>
      <c r="J15" s="456"/>
      <c r="K15" s="457">
        <v>24</v>
      </c>
      <c r="L15" s="458"/>
      <c r="M15" s="459"/>
      <c r="N15" s="460" t="s">
        <v>68</v>
      </c>
      <c r="O15" s="461"/>
      <c r="P15" s="462">
        <v>20000</v>
      </c>
      <c r="Q15" s="463"/>
      <c r="R15" s="463"/>
      <c r="S15" s="464"/>
      <c r="T15" s="426">
        <f t="shared" ref="T15:T17" si="0">IF(U15&lt;&gt;0,10%,"")</f>
        <v>0.1</v>
      </c>
      <c r="U15" s="462">
        <f>K15*P15</f>
        <v>480000</v>
      </c>
      <c r="V15" s="463"/>
      <c r="W15" s="463"/>
      <c r="X15" s="464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Q15" s="4"/>
    </row>
    <row r="16" spans="1:46" ht="9.9499999999999993" customHeight="1" x14ac:dyDescent="0.15">
      <c r="A16" s="287"/>
      <c r="B16" s="288"/>
      <c r="C16" s="288"/>
      <c r="D16" s="288"/>
      <c r="E16" s="288"/>
      <c r="F16" s="288"/>
      <c r="G16" s="288"/>
      <c r="H16" s="288"/>
      <c r="I16" s="288"/>
      <c r="J16" s="289"/>
      <c r="K16" s="442"/>
      <c r="L16" s="443"/>
      <c r="M16" s="444"/>
      <c r="N16" s="361"/>
      <c r="O16" s="362"/>
      <c r="P16" s="353"/>
      <c r="Q16" s="354"/>
      <c r="R16" s="354"/>
      <c r="S16" s="355"/>
      <c r="T16" s="427"/>
      <c r="U16" s="353"/>
      <c r="V16" s="354"/>
      <c r="W16" s="354"/>
      <c r="X16" s="355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</row>
    <row r="17" spans="1:41" ht="9.9499999999999993" customHeight="1" x14ac:dyDescent="0.15">
      <c r="A17" s="287" t="s">
        <v>69</v>
      </c>
      <c r="B17" s="288"/>
      <c r="C17" s="288"/>
      <c r="D17" s="288"/>
      <c r="E17" s="288"/>
      <c r="F17" s="288"/>
      <c r="G17" s="288"/>
      <c r="H17" s="288"/>
      <c r="I17" s="288"/>
      <c r="J17" s="289"/>
      <c r="K17" s="442">
        <v>15</v>
      </c>
      <c r="L17" s="443"/>
      <c r="M17" s="444"/>
      <c r="N17" s="361" t="s">
        <v>67</v>
      </c>
      <c r="O17" s="362"/>
      <c r="P17" s="353">
        <v>3000</v>
      </c>
      <c r="Q17" s="354"/>
      <c r="R17" s="354"/>
      <c r="S17" s="355"/>
      <c r="T17" s="356">
        <f t="shared" si="0"/>
        <v>0.1</v>
      </c>
      <c r="U17" s="353">
        <f t="shared" ref="U17" si="1">K17*P17</f>
        <v>45000</v>
      </c>
      <c r="V17" s="354"/>
      <c r="W17" s="354"/>
      <c r="X17" s="355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</row>
    <row r="18" spans="1:41" ht="9.9499999999999993" customHeight="1" x14ac:dyDescent="0.15">
      <c r="A18" s="287"/>
      <c r="B18" s="288"/>
      <c r="C18" s="288"/>
      <c r="D18" s="288"/>
      <c r="E18" s="288"/>
      <c r="F18" s="288"/>
      <c r="G18" s="288"/>
      <c r="H18" s="288"/>
      <c r="I18" s="288"/>
      <c r="J18" s="289"/>
      <c r="K18" s="442"/>
      <c r="L18" s="443"/>
      <c r="M18" s="444"/>
      <c r="N18" s="361"/>
      <c r="O18" s="362"/>
      <c r="P18" s="353"/>
      <c r="Q18" s="354"/>
      <c r="R18" s="354"/>
      <c r="S18" s="355"/>
      <c r="T18" s="356"/>
      <c r="U18" s="353"/>
      <c r="V18" s="354"/>
      <c r="W18" s="354"/>
      <c r="X18" s="355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</row>
    <row r="19" spans="1:41" ht="9.9499999999999993" customHeight="1" x14ac:dyDescent="0.15">
      <c r="A19" s="287" t="s">
        <v>103</v>
      </c>
      <c r="B19" s="288"/>
      <c r="C19" s="288"/>
      <c r="D19" s="288"/>
      <c r="E19" s="288"/>
      <c r="F19" s="288"/>
      <c r="G19" s="288"/>
      <c r="H19" s="288"/>
      <c r="I19" s="288"/>
      <c r="J19" s="289"/>
      <c r="K19" s="442">
        <v>1</v>
      </c>
      <c r="L19" s="443"/>
      <c r="M19" s="444"/>
      <c r="N19" s="361" t="s">
        <v>66</v>
      </c>
      <c r="O19" s="362"/>
      <c r="P19" s="353">
        <v>636</v>
      </c>
      <c r="Q19" s="354"/>
      <c r="R19" s="354"/>
      <c r="S19" s="355"/>
      <c r="T19" s="356">
        <f t="shared" ref="T19" si="2">IF(U19&lt;&gt;0,10%,"")</f>
        <v>0.1</v>
      </c>
      <c r="U19" s="353">
        <f t="shared" ref="U19" si="3">K19*P19</f>
        <v>636</v>
      </c>
      <c r="V19" s="354"/>
      <c r="W19" s="354"/>
      <c r="X19" s="355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</row>
    <row r="20" spans="1:41" ht="9.9499999999999993" customHeight="1" x14ac:dyDescent="0.15">
      <c r="A20" s="287"/>
      <c r="B20" s="288"/>
      <c r="C20" s="288"/>
      <c r="D20" s="288"/>
      <c r="E20" s="288"/>
      <c r="F20" s="288"/>
      <c r="G20" s="288"/>
      <c r="H20" s="288"/>
      <c r="I20" s="288"/>
      <c r="J20" s="289"/>
      <c r="K20" s="442"/>
      <c r="L20" s="443"/>
      <c r="M20" s="444"/>
      <c r="N20" s="361"/>
      <c r="O20" s="362"/>
      <c r="P20" s="353"/>
      <c r="Q20" s="354"/>
      <c r="R20" s="354"/>
      <c r="S20" s="355"/>
      <c r="T20" s="356"/>
      <c r="U20" s="353"/>
      <c r="V20" s="354"/>
      <c r="W20" s="354"/>
      <c r="X20" s="355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</row>
    <row r="21" spans="1:41" ht="9.9499999999999993" customHeight="1" x14ac:dyDescent="0.15">
      <c r="A21" s="287" t="s">
        <v>94</v>
      </c>
      <c r="B21" s="288"/>
      <c r="C21" s="288"/>
      <c r="D21" s="288"/>
      <c r="E21" s="288"/>
      <c r="F21" s="288"/>
      <c r="G21" s="288"/>
      <c r="H21" s="288"/>
      <c r="I21" s="288"/>
      <c r="J21" s="289"/>
      <c r="K21" s="442">
        <v>1</v>
      </c>
      <c r="L21" s="443"/>
      <c r="M21" s="444"/>
      <c r="N21" s="361" t="s">
        <v>66</v>
      </c>
      <c r="O21" s="362"/>
      <c r="P21" s="363">
        <v>9259</v>
      </c>
      <c r="Q21" s="364"/>
      <c r="R21" s="364"/>
      <c r="S21" s="365"/>
      <c r="T21" s="356">
        <v>0.08</v>
      </c>
      <c r="U21" s="353">
        <f t="shared" ref="U21" si="4">K21*P21</f>
        <v>9259</v>
      </c>
      <c r="V21" s="354"/>
      <c r="W21" s="354"/>
      <c r="X21" s="355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</row>
    <row r="22" spans="1:41" ht="9.9499999999999993" customHeight="1" x14ac:dyDescent="0.15">
      <c r="A22" s="287"/>
      <c r="B22" s="288"/>
      <c r="C22" s="288"/>
      <c r="D22" s="288"/>
      <c r="E22" s="288"/>
      <c r="F22" s="288"/>
      <c r="G22" s="288"/>
      <c r="H22" s="288"/>
      <c r="I22" s="288"/>
      <c r="J22" s="289"/>
      <c r="K22" s="442"/>
      <c r="L22" s="443"/>
      <c r="M22" s="444"/>
      <c r="N22" s="361"/>
      <c r="O22" s="362"/>
      <c r="P22" s="363"/>
      <c r="Q22" s="364"/>
      <c r="R22" s="364"/>
      <c r="S22" s="365"/>
      <c r="T22" s="356"/>
      <c r="U22" s="353"/>
      <c r="V22" s="354"/>
      <c r="W22" s="354"/>
      <c r="X22" s="355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</row>
    <row r="23" spans="1:41" ht="9.9499999999999993" customHeight="1" x14ac:dyDescent="0.15">
      <c r="A23" s="287"/>
      <c r="B23" s="288"/>
      <c r="C23" s="288"/>
      <c r="D23" s="288"/>
      <c r="E23" s="288"/>
      <c r="F23" s="288"/>
      <c r="G23" s="288"/>
      <c r="H23" s="288"/>
      <c r="I23" s="288"/>
      <c r="J23" s="289"/>
      <c r="K23" s="442"/>
      <c r="L23" s="443"/>
      <c r="M23" s="444"/>
      <c r="N23" s="361"/>
      <c r="O23" s="362"/>
      <c r="P23" s="363"/>
      <c r="Q23" s="364"/>
      <c r="R23" s="364"/>
      <c r="S23" s="365"/>
      <c r="T23" s="356" t="str">
        <f t="shared" ref="T23" si="5">IF(U23&lt;&gt;0,10%,"")</f>
        <v/>
      </c>
      <c r="U23" s="353">
        <f t="shared" ref="U23" si="6">K23*P23</f>
        <v>0</v>
      </c>
      <c r="V23" s="354"/>
      <c r="W23" s="354"/>
      <c r="X23" s="355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</row>
    <row r="24" spans="1:41" ht="9.9499999999999993" customHeight="1" x14ac:dyDescent="0.15">
      <c r="A24" s="287"/>
      <c r="B24" s="288"/>
      <c r="C24" s="288"/>
      <c r="D24" s="288"/>
      <c r="E24" s="288"/>
      <c r="F24" s="288"/>
      <c r="G24" s="288"/>
      <c r="H24" s="288"/>
      <c r="I24" s="288"/>
      <c r="J24" s="289"/>
      <c r="K24" s="442"/>
      <c r="L24" s="443"/>
      <c r="M24" s="444"/>
      <c r="N24" s="361"/>
      <c r="O24" s="362"/>
      <c r="P24" s="363"/>
      <c r="Q24" s="364"/>
      <c r="R24" s="364"/>
      <c r="S24" s="365"/>
      <c r="T24" s="356"/>
      <c r="U24" s="353"/>
      <c r="V24" s="354"/>
      <c r="W24" s="354"/>
      <c r="X24" s="355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</row>
    <row r="25" spans="1:41" ht="9.9499999999999993" customHeight="1" x14ac:dyDescent="0.15">
      <c r="A25" s="287"/>
      <c r="B25" s="288"/>
      <c r="C25" s="288"/>
      <c r="D25" s="288"/>
      <c r="E25" s="288"/>
      <c r="F25" s="288"/>
      <c r="G25" s="288"/>
      <c r="H25" s="288"/>
      <c r="I25" s="288"/>
      <c r="J25" s="289"/>
      <c r="K25" s="442"/>
      <c r="L25" s="443"/>
      <c r="M25" s="444"/>
      <c r="N25" s="361"/>
      <c r="O25" s="362"/>
      <c r="P25" s="353"/>
      <c r="Q25" s="354"/>
      <c r="R25" s="354"/>
      <c r="S25" s="355"/>
      <c r="T25" s="356" t="str">
        <f t="shared" ref="T25" si="7">IF(U25&lt;&gt;0,10%,"")</f>
        <v/>
      </c>
      <c r="U25" s="353">
        <f t="shared" ref="U25" si="8">K25*P25</f>
        <v>0</v>
      </c>
      <c r="V25" s="354"/>
      <c r="W25" s="354"/>
      <c r="X25" s="355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</row>
    <row r="26" spans="1:41" ht="9.9499999999999993" customHeight="1" x14ac:dyDescent="0.15">
      <c r="A26" s="287"/>
      <c r="B26" s="288"/>
      <c r="C26" s="288"/>
      <c r="D26" s="288"/>
      <c r="E26" s="288"/>
      <c r="F26" s="288"/>
      <c r="G26" s="288"/>
      <c r="H26" s="288"/>
      <c r="I26" s="288"/>
      <c r="J26" s="289"/>
      <c r="K26" s="442"/>
      <c r="L26" s="443"/>
      <c r="M26" s="444"/>
      <c r="N26" s="361"/>
      <c r="O26" s="362"/>
      <c r="P26" s="445"/>
      <c r="Q26" s="446"/>
      <c r="R26" s="446"/>
      <c r="S26" s="447"/>
      <c r="T26" s="356"/>
      <c r="U26" s="353"/>
      <c r="V26" s="354"/>
      <c r="W26" s="354"/>
      <c r="X26" s="355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</row>
    <row r="27" spans="1:41" ht="9.9499999999999993" customHeight="1" x14ac:dyDescent="0.15">
      <c r="A27" s="287"/>
      <c r="B27" s="288"/>
      <c r="C27" s="288"/>
      <c r="D27" s="288"/>
      <c r="E27" s="288"/>
      <c r="F27" s="288"/>
      <c r="G27" s="288"/>
      <c r="H27" s="288"/>
      <c r="I27" s="288"/>
      <c r="J27" s="289"/>
      <c r="K27" s="442"/>
      <c r="L27" s="443"/>
      <c r="M27" s="444"/>
      <c r="N27" s="361"/>
      <c r="O27" s="362"/>
      <c r="P27" s="353"/>
      <c r="Q27" s="354"/>
      <c r="R27" s="354"/>
      <c r="S27" s="355"/>
      <c r="T27" s="356" t="str">
        <f t="shared" ref="T27" si="9">IF(U27&lt;&gt;0,10%,"")</f>
        <v/>
      </c>
      <c r="U27" s="353">
        <f t="shared" ref="U27" si="10">K27*P27</f>
        <v>0</v>
      </c>
      <c r="V27" s="354"/>
      <c r="W27" s="354"/>
      <c r="X27" s="355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</row>
    <row r="28" spans="1:41" ht="9.9499999999999993" customHeight="1" x14ac:dyDescent="0.15">
      <c r="A28" s="287"/>
      <c r="B28" s="288"/>
      <c r="C28" s="288"/>
      <c r="D28" s="288"/>
      <c r="E28" s="288"/>
      <c r="F28" s="288"/>
      <c r="G28" s="288"/>
      <c r="H28" s="288"/>
      <c r="I28" s="288"/>
      <c r="J28" s="289"/>
      <c r="K28" s="442"/>
      <c r="L28" s="443"/>
      <c r="M28" s="444"/>
      <c r="N28" s="361"/>
      <c r="O28" s="362"/>
      <c r="P28" s="353"/>
      <c r="Q28" s="354"/>
      <c r="R28" s="354"/>
      <c r="S28" s="355"/>
      <c r="T28" s="356"/>
      <c r="U28" s="353"/>
      <c r="V28" s="354"/>
      <c r="W28" s="354"/>
      <c r="X28" s="355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</row>
    <row r="29" spans="1:41" ht="9.9499999999999993" customHeight="1" x14ac:dyDescent="0.15">
      <c r="A29" s="287"/>
      <c r="B29" s="288"/>
      <c r="C29" s="288"/>
      <c r="D29" s="288"/>
      <c r="E29" s="288"/>
      <c r="F29" s="288"/>
      <c r="G29" s="288"/>
      <c r="H29" s="288"/>
      <c r="I29" s="288"/>
      <c r="J29" s="289"/>
      <c r="K29" s="442"/>
      <c r="L29" s="443"/>
      <c r="M29" s="444"/>
      <c r="N29" s="361"/>
      <c r="O29" s="362"/>
      <c r="P29" s="363"/>
      <c r="Q29" s="364"/>
      <c r="R29" s="364"/>
      <c r="S29" s="365"/>
      <c r="T29" s="356" t="str">
        <f t="shared" ref="T29" si="11">IF(U29&lt;&gt;0,10%,"")</f>
        <v/>
      </c>
      <c r="U29" s="353">
        <f t="shared" ref="U29" si="12">K29*P29</f>
        <v>0</v>
      </c>
      <c r="V29" s="354"/>
      <c r="W29" s="354"/>
      <c r="X29" s="355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</row>
    <row r="30" spans="1:41" ht="9.9499999999999993" customHeight="1" x14ac:dyDescent="0.15">
      <c r="A30" s="287"/>
      <c r="B30" s="288"/>
      <c r="C30" s="288"/>
      <c r="D30" s="288"/>
      <c r="E30" s="288"/>
      <c r="F30" s="288"/>
      <c r="G30" s="288"/>
      <c r="H30" s="288"/>
      <c r="I30" s="288"/>
      <c r="J30" s="289"/>
      <c r="K30" s="442"/>
      <c r="L30" s="443"/>
      <c r="M30" s="444"/>
      <c r="N30" s="361"/>
      <c r="O30" s="362"/>
      <c r="P30" s="363"/>
      <c r="Q30" s="364"/>
      <c r="R30" s="364"/>
      <c r="S30" s="365"/>
      <c r="T30" s="356"/>
      <c r="U30" s="353"/>
      <c r="V30" s="354"/>
      <c r="W30" s="354"/>
      <c r="X30" s="355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</row>
    <row r="31" spans="1:41" ht="9.9499999999999993" customHeight="1" x14ac:dyDescent="0.15">
      <c r="A31" s="287"/>
      <c r="B31" s="288"/>
      <c r="C31" s="288"/>
      <c r="D31" s="288"/>
      <c r="E31" s="288"/>
      <c r="F31" s="288"/>
      <c r="G31" s="288"/>
      <c r="H31" s="288"/>
      <c r="I31" s="288"/>
      <c r="J31" s="289"/>
      <c r="K31" s="442"/>
      <c r="L31" s="443"/>
      <c r="M31" s="444"/>
      <c r="N31" s="361"/>
      <c r="O31" s="362"/>
      <c r="P31" s="363"/>
      <c r="Q31" s="364"/>
      <c r="R31" s="364"/>
      <c r="S31" s="365"/>
      <c r="T31" s="356" t="str">
        <f t="shared" ref="T31" si="13">IF(U31&lt;&gt;0,10%,"")</f>
        <v/>
      </c>
      <c r="U31" s="353">
        <f t="shared" ref="U31" si="14">K31*P31</f>
        <v>0</v>
      </c>
      <c r="V31" s="354"/>
      <c r="W31" s="354"/>
      <c r="X31" s="355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</row>
    <row r="32" spans="1:41" ht="9.9499999999999993" customHeight="1" x14ac:dyDescent="0.15">
      <c r="A32" s="287"/>
      <c r="B32" s="288"/>
      <c r="C32" s="288"/>
      <c r="D32" s="288"/>
      <c r="E32" s="288"/>
      <c r="F32" s="288"/>
      <c r="G32" s="288"/>
      <c r="H32" s="288"/>
      <c r="I32" s="288"/>
      <c r="J32" s="289"/>
      <c r="K32" s="442"/>
      <c r="L32" s="443"/>
      <c r="M32" s="444"/>
      <c r="N32" s="361"/>
      <c r="O32" s="362"/>
      <c r="P32" s="363"/>
      <c r="Q32" s="364"/>
      <c r="R32" s="364"/>
      <c r="S32" s="365"/>
      <c r="T32" s="356"/>
      <c r="U32" s="353"/>
      <c r="V32" s="354"/>
      <c r="W32" s="354"/>
      <c r="X32" s="355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</row>
    <row r="33" spans="1:41" ht="9.9499999999999993" customHeight="1" x14ac:dyDescent="0.15">
      <c r="A33" s="287"/>
      <c r="B33" s="288"/>
      <c r="C33" s="288"/>
      <c r="D33" s="288"/>
      <c r="E33" s="288"/>
      <c r="F33" s="288"/>
      <c r="G33" s="288"/>
      <c r="H33" s="288"/>
      <c r="I33" s="288"/>
      <c r="J33" s="289"/>
      <c r="K33" s="442"/>
      <c r="L33" s="443"/>
      <c r="M33" s="444"/>
      <c r="N33" s="361"/>
      <c r="O33" s="362"/>
      <c r="P33" s="353"/>
      <c r="Q33" s="354"/>
      <c r="R33" s="354"/>
      <c r="S33" s="355"/>
      <c r="T33" s="356" t="str">
        <f t="shared" ref="T33" si="15">IF(U33&lt;&gt;0,10%,"")</f>
        <v/>
      </c>
      <c r="U33" s="353">
        <f t="shared" ref="U33" si="16">K33*P33</f>
        <v>0</v>
      </c>
      <c r="V33" s="354"/>
      <c r="W33" s="354"/>
      <c r="X33" s="355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</row>
    <row r="34" spans="1:41" ht="9.9499999999999993" customHeight="1" thickBot="1" x14ac:dyDescent="0.2">
      <c r="A34" s="495"/>
      <c r="B34" s="496"/>
      <c r="C34" s="496"/>
      <c r="D34" s="496"/>
      <c r="E34" s="496"/>
      <c r="F34" s="496"/>
      <c r="G34" s="496"/>
      <c r="H34" s="496"/>
      <c r="I34" s="496"/>
      <c r="J34" s="497"/>
      <c r="K34" s="498"/>
      <c r="L34" s="499"/>
      <c r="M34" s="500"/>
      <c r="N34" s="501"/>
      <c r="O34" s="502"/>
      <c r="P34" s="445"/>
      <c r="Q34" s="446"/>
      <c r="R34" s="446"/>
      <c r="S34" s="447"/>
      <c r="T34" s="357"/>
      <c r="U34" s="358"/>
      <c r="V34" s="359"/>
      <c r="W34" s="359"/>
      <c r="X34" s="360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</row>
    <row r="35" spans="1:41" ht="9.9499999999999993" customHeight="1" thickTop="1" x14ac:dyDescent="0.1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40"/>
      <c r="P35" s="347" t="s">
        <v>84</v>
      </c>
      <c r="Q35" s="348"/>
      <c r="R35" s="348"/>
      <c r="S35" s="348"/>
      <c r="T35" s="349"/>
      <c r="U35" s="301">
        <f>SUM(U15:X34)</f>
        <v>534895</v>
      </c>
      <c r="V35" s="302"/>
      <c r="W35" s="302"/>
      <c r="X35" s="303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</row>
    <row r="36" spans="1:41" ht="9.9499999999999993" customHeight="1" x14ac:dyDescent="0.1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2"/>
      <c r="P36" s="350"/>
      <c r="Q36" s="351"/>
      <c r="R36" s="351"/>
      <c r="S36" s="351"/>
      <c r="T36" s="352"/>
      <c r="U36" s="304"/>
      <c r="V36" s="305"/>
      <c r="W36" s="305"/>
      <c r="X36" s="306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</row>
    <row r="37" spans="1:41" ht="9.9499999999999993" customHeight="1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43"/>
      <c r="L37" s="43"/>
      <c r="M37" s="43"/>
      <c r="N37" s="44"/>
      <c r="O37" s="44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</row>
    <row r="38" spans="1:41" ht="9.9499999999999993" customHeight="1" x14ac:dyDescent="0.15">
      <c r="A38" s="345" t="str">
        <f ca="1">IF(AS1=FALSE,"＊下記について確認して下さい＊","")</f>
        <v/>
      </c>
      <c r="B38" s="345"/>
      <c r="C38" s="345"/>
      <c r="D38" s="345"/>
      <c r="E38" s="345"/>
      <c r="F38" s="345"/>
      <c r="G38" s="345"/>
      <c r="H38" s="346"/>
      <c r="I38" s="436" t="s">
        <v>78</v>
      </c>
      <c r="J38" s="437"/>
      <c r="K38" s="437"/>
      <c r="L38" s="438"/>
      <c r="M38" s="297" t="s">
        <v>75</v>
      </c>
      <c r="N38" s="298"/>
      <c r="O38" s="298"/>
      <c r="P38" s="328"/>
      <c r="Q38" s="297" t="s">
        <v>48</v>
      </c>
      <c r="R38" s="298"/>
      <c r="S38" s="298"/>
      <c r="T38" s="328"/>
      <c r="U38" s="297" t="s">
        <v>77</v>
      </c>
      <c r="V38" s="298"/>
      <c r="W38" s="298"/>
      <c r="X38" s="328"/>
      <c r="Y38" s="31"/>
      <c r="Z38" s="31"/>
      <c r="AA38" s="31"/>
      <c r="AB38" s="31"/>
      <c r="AC38" s="31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</row>
    <row r="39" spans="1:41" ht="9.9499999999999993" customHeight="1" x14ac:dyDescent="0.15">
      <c r="A39" s="345"/>
      <c r="B39" s="345"/>
      <c r="C39" s="345"/>
      <c r="D39" s="345"/>
      <c r="E39" s="345"/>
      <c r="F39" s="345"/>
      <c r="G39" s="345"/>
      <c r="H39" s="346"/>
      <c r="I39" s="439"/>
      <c r="J39" s="440"/>
      <c r="K39" s="440"/>
      <c r="L39" s="441"/>
      <c r="M39" s="299"/>
      <c r="N39" s="300"/>
      <c r="O39" s="300"/>
      <c r="P39" s="332"/>
      <c r="Q39" s="299"/>
      <c r="R39" s="300"/>
      <c r="S39" s="300"/>
      <c r="T39" s="332"/>
      <c r="U39" s="299"/>
      <c r="V39" s="300"/>
      <c r="W39" s="300"/>
      <c r="X39" s="332"/>
      <c r="Y39" s="31"/>
      <c r="Z39" s="31"/>
      <c r="AA39" s="31"/>
      <c r="AB39" s="31"/>
      <c r="AC39" s="31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</row>
    <row r="40" spans="1:41" ht="9.9499999999999993" customHeight="1" x14ac:dyDescent="0.2">
      <c r="A40" s="345" t="str">
        <f ca="1">IF(AS1=FALSE,AT2,"")</f>
        <v/>
      </c>
      <c r="B40" s="345"/>
      <c r="C40" s="345"/>
      <c r="D40" s="345"/>
      <c r="E40" s="345"/>
      <c r="F40" s="345"/>
      <c r="G40" s="345"/>
      <c r="H40" s="346"/>
      <c r="I40" s="313">
        <v>0.1</v>
      </c>
      <c r="J40" s="314"/>
      <c r="K40" s="49"/>
      <c r="L40" s="30"/>
      <c r="M40" s="317">
        <f>SUMIF($T$15:$T$34,I40,$U$15:$X$34)</f>
        <v>525636</v>
      </c>
      <c r="N40" s="318"/>
      <c r="O40" s="318"/>
      <c r="P40" s="319"/>
      <c r="Q40" s="317">
        <f>ROUND(M40*I40,0)</f>
        <v>52564</v>
      </c>
      <c r="R40" s="318"/>
      <c r="S40" s="318"/>
      <c r="T40" s="319"/>
      <c r="U40" s="317">
        <f>M40+Q40</f>
        <v>578200</v>
      </c>
      <c r="V40" s="318"/>
      <c r="W40" s="318"/>
      <c r="X40" s="319"/>
      <c r="Y40" s="31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</row>
    <row r="41" spans="1:41" ht="9.9499999999999993" customHeight="1" x14ac:dyDescent="0.2">
      <c r="A41" s="345"/>
      <c r="B41" s="345"/>
      <c r="C41" s="345"/>
      <c r="D41" s="345"/>
      <c r="E41" s="345"/>
      <c r="F41" s="345"/>
      <c r="G41" s="345"/>
      <c r="H41" s="346"/>
      <c r="I41" s="315"/>
      <c r="J41" s="316"/>
      <c r="K41" s="51"/>
      <c r="L41" s="35"/>
      <c r="M41" s="304"/>
      <c r="N41" s="305"/>
      <c r="O41" s="305"/>
      <c r="P41" s="306"/>
      <c r="Q41" s="304"/>
      <c r="R41" s="305"/>
      <c r="S41" s="305"/>
      <c r="T41" s="306"/>
      <c r="U41" s="304"/>
      <c r="V41" s="305"/>
      <c r="W41" s="305"/>
      <c r="X41" s="306"/>
      <c r="Y41" s="31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</row>
    <row r="42" spans="1:41" ht="9.9499999999999993" customHeight="1" x14ac:dyDescent="0.15">
      <c r="A42" s="345" t="str">
        <f>AT3</f>
        <v/>
      </c>
      <c r="B42" s="345"/>
      <c r="C42" s="345"/>
      <c r="D42" s="345"/>
      <c r="E42" s="345"/>
      <c r="F42" s="345"/>
      <c r="G42" s="345"/>
      <c r="H42" s="346"/>
      <c r="I42" s="313">
        <v>0.08</v>
      </c>
      <c r="J42" s="314"/>
      <c r="K42" s="293" t="s">
        <v>79</v>
      </c>
      <c r="L42" s="294"/>
      <c r="M42" s="317">
        <f>SUMIF($T$15:$T$34,I42,$U$15:$X$34)</f>
        <v>9259</v>
      </c>
      <c r="N42" s="318"/>
      <c r="O42" s="318"/>
      <c r="P42" s="319"/>
      <c r="Q42" s="317">
        <f>ROUND(M42*I42,0)</f>
        <v>741</v>
      </c>
      <c r="R42" s="318"/>
      <c r="S42" s="318"/>
      <c r="T42" s="319"/>
      <c r="U42" s="317">
        <f>M42+Q42</f>
        <v>10000</v>
      </c>
      <c r="V42" s="318"/>
      <c r="W42" s="318"/>
      <c r="X42" s="319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</row>
    <row r="43" spans="1:41" ht="9.9499999999999993" customHeight="1" x14ac:dyDescent="0.15">
      <c r="A43" s="345"/>
      <c r="B43" s="345"/>
      <c r="C43" s="345"/>
      <c r="D43" s="345"/>
      <c r="E43" s="345"/>
      <c r="F43" s="345"/>
      <c r="G43" s="345"/>
      <c r="H43" s="346"/>
      <c r="I43" s="315"/>
      <c r="J43" s="316"/>
      <c r="K43" s="295"/>
      <c r="L43" s="296"/>
      <c r="M43" s="323"/>
      <c r="N43" s="324"/>
      <c r="O43" s="324"/>
      <c r="P43" s="325"/>
      <c r="Q43" s="323"/>
      <c r="R43" s="324"/>
      <c r="S43" s="324"/>
      <c r="T43" s="325"/>
      <c r="U43" s="323"/>
      <c r="V43" s="324"/>
      <c r="W43" s="324"/>
      <c r="X43" s="325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</row>
    <row r="44" spans="1:41" ht="9.9499999999999993" customHeight="1" x14ac:dyDescent="0.15">
      <c r="A44" s="7"/>
      <c r="B44" s="18"/>
      <c r="C44" s="18"/>
      <c r="D44" s="18"/>
      <c r="E44" s="18"/>
      <c r="F44" s="18"/>
      <c r="G44" s="18"/>
      <c r="H44" s="27"/>
      <c r="I44" s="297" t="s">
        <v>83</v>
      </c>
      <c r="J44" s="298"/>
      <c r="K44" s="293" t="s">
        <v>82</v>
      </c>
      <c r="L44" s="294"/>
      <c r="M44" s="317">
        <f>SUMIF(T15:T34,K44,U15:X34)</f>
        <v>0</v>
      </c>
      <c r="N44" s="318"/>
      <c r="O44" s="318"/>
      <c r="P44" s="319"/>
      <c r="Q44" s="317">
        <f>ROUND(M44*I44,0)</f>
        <v>0</v>
      </c>
      <c r="R44" s="318"/>
      <c r="S44" s="318"/>
      <c r="T44" s="319"/>
      <c r="U44" s="317">
        <f>M44+Q44</f>
        <v>0</v>
      </c>
      <c r="V44" s="318"/>
      <c r="W44" s="318"/>
      <c r="X44" s="319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</row>
    <row r="45" spans="1:41" ht="9.9499999999999993" customHeight="1" thickBot="1" x14ac:dyDescent="0.2">
      <c r="A45" s="7"/>
      <c r="B45" s="18"/>
      <c r="C45" s="18"/>
      <c r="D45" s="18"/>
      <c r="E45" s="18"/>
      <c r="F45" s="18"/>
      <c r="G45" s="18"/>
      <c r="H45" s="27"/>
      <c r="I45" s="299"/>
      <c r="J45" s="300"/>
      <c r="K45" s="295"/>
      <c r="L45" s="296"/>
      <c r="M45" s="320"/>
      <c r="N45" s="321"/>
      <c r="O45" s="321"/>
      <c r="P45" s="322"/>
      <c r="Q45" s="320"/>
      <c r="R45" s="321"/>
      <c r="S45" s="321"/>
      <c r="T45" s="322"/>
      <c r="U45" s="323"/>
      <c r="V45" s="324"/>
      <c r="W45" s="324"/>
      <c r="X45" s="325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</row>
    <row r="46" spans="1:41" ht="9.9499999999999993" customHeight="1" thickTop="1" x14ac:dyDescent="0.15">
      <c r="A46" s="7"/>
      <c r="B46" s="7"/>
      <c r="C46" s="7"/>
      <c r="D46" s="7"/>
      <c r="E46" s="7"/>
      <c r="F46" s="7"/>
      <c r="G46" s="7"/>
      <c r="H46" s="7"/>
      <c r="I46" s="54"/>
      <c r="J46" s="54"/>
      <c r="K46" s="54"/>
      <c r="L46" s="55"/>
      <c r="M46" s="301">
        <f t="shared" ref="M46" si="17">SUM(M40:P45)</f>
        <v>534895</v>
      </c>
      <c r="N46" s="302"/>
      <c r="O46" s="302"/>
      <c r="P46" s="303"/>
      <c r="Q46" s="301">
        <f t="shared" ref="Q46" si="18">SUM(Q40:T45)</f>
        <v>53305</v>
      </c>
      <c r="R46" s="302"/>
      <c r="S46" s="302"/>
      <c r="T46" s="302"/>
      <c r="U46" s="307">
        <f>SUM(U40:X45)</f>
        <v>588200</v>
      </c>
      <c r="V46" s="308"/>
      <c r="W46" s="308"/>
      <c r="X46" s="309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</row>
    <row r="47" spans="1:41" ht="9.9499999999999993" customHeight="1" thickBot="1" x14ac:dyDescent="0.2">
      <c r="A47" s="31"/>
      <c r="B47" s="31"/>
      <c r="C47" s="31"/>
      <c r="D47" s="31"/>
      <c r="E47" s="31"/>
      <c r="F47" s="31"/>
      <c r="G47" s="31"/>
      <c r="H47" s="31"/>
      <c r="I47" s="56"/>
      <c r="J47" s="56"/>
      <c r="K47" s="56"/>
      <c r="L47" s="57"/>
      <c r="M47" s="304"/>
      <c r="N47" s="305"/>
      <c r="O47" s="305"/>
      <c r="P47" s="306"/>
      <c r="Q47" s="304"/>
      <c r="R47" s="305"/>
      <c r="S47" s="305"/>
      <c r="T47" s="305"/>
      <c r="U47" s="310"/>
      <c r="V47" s="311"/>
      <c r="W47" s="311"/>
      <c r="X47" s="312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</row>
    <row r="48" spans="1:41" ht="15" customHeight="1" x14ac:dyDescent="0.15">
      <c r="A48" s="292" t="s">
        <v>88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</row>
    <row r="49" spans="1:50" ht="20.100000000000001" customHeight="1" x14ac:dyDescent="0.15">
      <c r="A49" s="465" t="s">
        <v>70</v>
      </c>
      <c r="B49" s="466"/>
      <c r="C49" s="466"/>
      <c r="D49" s="466"/>
      <c r="E49" s="466"/>
      <c r="F49" s="466"/>
      <c r="G49" s="467"/>
      <c r="H49" s="6"/>
      <c r="I49" s="448" t="str">
        <f ca="1">I2</f>
        <v/>
      </c>
      <c r="J49" s="448"/>
      <c r="K49" s="448"/>
      <c r="L49" s="448"/>
      <c r="M49" s="448"/>
      <c r="N49" s="448"/>
      <c r="O49" s="448"/>
      <c r="P49" s="448"/>
      <c r="Q49" s="448"/>
      <c r="R49" s="448"/>
      <c r="S49" s="448"/>
      <c r="T49" s="448"/>
      <c r="U49" s="448"/>
      <c r="V49" s="448"/>
      <c r="W49" s="448"/>
      <c r="X49" s="448"/>
      <c r="Y49" s="448"/>
      <c r="Z49" s="448"/>
      <c r="AA49" s="448"/>
      <c r="AB49" s="448"/>
      <c r="AC49" s="448"/>
      <c r="AD49" s="448"/>
      <c r="AE49" s="448"/>
      <c r="AF49" s="448"/>
      <c r="AG49" s="448"/>
      <c r="AH49" s="448"/>
      <c r="AI49" s="7"/>
      <c r="AJ49" s="492">
        <f>AQ2</f>
        <v>45961</v>
      </c>
      <c r="AK49" s="492"/>
      <c r="AL49" s="492"/>
      <c r="AM49" s="492"/>
      <c r="AN49" s="492"/>
      <c r="AO49" s="492"/>
    </row>
    <row r="50" spans="1:50" s="2" customFormat="1" ht="32.1" customHeight="1" x14ac:dyDescent="0.15">
      <c r="A50" s="433" t="s">
        <v>0</v>
      </c>
      <c r="B50" s="433"/>
      <c r="C50" s="433"/>
      <c r="D50" s="433"/>
      <c r="E50" s="433"/>
      <c r="F50" s="433"/>
      <c r="G50" s="433"/>
      <c r="H50" s="433"/>
      <c r="I50" s="433"/>
      <c r="J50" s="433"/>
      <c r="K50" s="433"/>
      <c r="L50" s="433"/>
      <c r="M50" s="433"/>
      <c r="N50" s="433"/>
      <c r="O50" s="433"/>
      <c r="P50" s="433"/>
      <c r="Q50" s="433"/>
      <c r="R50" s="433"/>
      <c r="S50" s="433"/>
      <c r="T50" s="433"/>
      <c r="U50" s="433"/>
      <c r="V50" s="433"/>
      <c r="W50" s="433"/>
      <c r="X50" s="433"/>
      <c r="Y50" s="433"/>
      <c r="Z50" s="433"/>
      <c r="AA50" s="433"/>
      <c r="AB50" s="433"/>
      <c r="AC50" s="433"/>
      <c r="AD50" s="433"/>
      <c r="AE50" s="433"/>
      <c r="AF50" s="433"/>
      <c r="AG50" s="433"/>
      <c r="AH50" s="433"/>
      <c r="AI50" s="433"/>
      <c r="AJ50" s="433"/>
      <c r="AK50" s="433"/>
      <c r="AL50" s="433"/>
      <c r="AM50" s="433"/>
      <c r="AN50" s="433"/>
      <c r="AO50" s="433"/>
      <c r="AQ50" s="1"/>
      <c r="AR50" s="1"/>
      <c r="AS50" s="1"/>
      <c r="AT50" s="1"/>
      <c r="AU50" s="1"/>
      <c r="AV50" s="1"/>
      <c r="AW50" s="1"/>
      <c r="AX50" s="1"/>
    </row>
    <row r="51" spans="1:50" ht="20.100000000000001" customHeight="1" x14ac:dyDescent="0.15">
      <c r="A51" s="488" t="str">
        <f>IF(AN2="","",IF(AND(ISNUMBER(AN2),F10=""),"※エラー：工事名称を入力し、印刷してください",""))</f>
        <v/>
      </c>
      <c r="B51" s="488"/>
      <c r="C51" s="488"/>
      <c r="D51" s="488"/>
      <c r="E51" s="488"/>
      <c r="F51" s="488"/>
      <c r="G51" s="488"/>
      <c r="H51" s="488"/>
      <c r="I51" s="488"/>
      <c r="J51" s="488"/>
      <c r="K51" s="488"/>
      <c r="L51" s="488"/>
      <c r="M51" s="488"/>
      <c r="N51" s="488"/>
      <c r="O51" s="488"/>
      <c r="P51" s="488"/>
      <c r="Q51" s="488"/>
      <c r="R51" s="488"/>
      <c r="S51" s="488"/>
      <c r="T51" s="488"/>
      <c r="U51" s="488"/>
      <c r="V51" s="488"/>
      <c r="W51" s="488"/>
      <c r="X51" s="488"/>
      <c r="Y51" s="488"/>
      <c r="Z51" s="488"/>
      <c r="AA51" s="488"/>
      <c r="AB51" s="488"/>
      <c r="AC51" s="488"/>
      <c r="AD51" s="488"/>
      <c r="AE51" s="488"/>
      <c r="AF51" s="488"/>
      <c r="AG51" s="488"/>
      <c r="AH51" s="488"/>
      <c r="AI51" s="488"/>
      <c r="AJ51" s="488"/>
      <c r="AK51" s="488"/>
      <c r="AL51" s="488"/>
      <c r="AM51" s="488"/>
      <c r="AN51" s="488"/>
      <c r="AO51" s="488"/>
    </row>
    <row r="52" spans="1:50" ht="24.95" customHeight="1" x14ac:dyDescent="0.15">
      <c r="A52" s="9" t="s">
        <v>1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7"/>
      <c r="U52" s="9"/>
      <c r="V52" s="9"/>
      <c r="W52" s="9"/>
      <c r="X52" s="9"/>
      <c r="Y52" s="9"/>
      <c r="Z52" s="436" t="s">
        <v>29</v>
      </c>
      <c r="AA52" s="437"/>
      <c r="AB52" s="437"/>
      <c r="AC52" s="437"/>
      <c r="AD52" s="438"/>
      <c r="AE52" s="489">
        <f>AE5</f>
        <v>1234</v>
      </c>
      <c r="AF52" s="490"/>
      <c r="AG52" s="490"/>
      <c r="AH52" s="491"/>
      <c r="AI52" s="10"/>
      <c r="AJ52" s="11"/>
      <c r="AK52" s="11"/>
      <c r="AL52" s="11"/>
      <c r="AM52" s="11"/>
      <c r="AN52" s="11"/>
      <c r="AO52" s="11"/>
    </row>
    <row r="53" spans="1:50" ht="9.9499999999999993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12"/>
      <c r="AA53" s="13"/>
      <c r="AB53" s="13"/>
      <c r="AC53" s="13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5"/>
    </row>
    <row r="54" spans="1:50" ht="24.95" customHeight="1" x14ac:dyDescent="0.15">
      <c r="A54" s="7"/>
      <c r="B54" s="16" t="s">
        <v>2</v>
      </c>
      <c r="C54" s="7"/>
      <c r="D54" s="7"/>
      <c r="E54" s="7"/>
      <c r="F54" s="7"/>
      <c r="G54" s="7"/>
      <c r="H54" s="7"/>
      <c r="I54" s="7"/>
      <c r="J54" s="7"/>
      <c r="K54" s="7"/>
      <c r="L54" s="9"/>
      <c r="M54" s="9"/>
      <c r="N54" s="9"/>
      <c r="O54" s="9"/>
      <c r="P54" s="9"/>
      <c r="Q54" s="9"/>
      <c r="R54" s="9"/>
      <c r="S54" s="9"/>
      <c r="T54" s="7"/>
      <c r="U54" s="7"/>
      <c r="V54" s="7"/>
      <c r="W54" s="7"/>
      <c r="X54" s="7"/>
      <c r="Y54" s="7"/>
      <c r="Z54" s="17"/>
      <c r="AA54" s="18" t="s">
        <v>80</v>
      </c>
      <c r="AB54" s="18"/>
      <c r="AC54" s="18"/>
      <c r="AD54" s="19" t="s">
        <v>81</v>
      </c>
      <c r="AE54" s="493" t="str">
        <f>AE7</f>
        <v>7011501007369</v>
      </c>
      <c r="AF54" s="494"/>
      <c r="AG54" s="494"/>
      <c r="AH54" s="494"/>
      <c r="AI54" s="494"/>
      <c r="AJ54" s="494"/>
      <c r="AK54" s="494"/>
      <c r="AL54" s="494"/>
      <c r="AM54" s="494"/>
      <c r="AN54" s="494"/>
      <c r="AO54" s="20"/>
    </row>
    <row r="55" spans="1:50" ht="5.0999999999999996" customHeight="1" x14ac:dyDescent="0.15">
      <c r="A55" s="7"/>
      <c r="B55" s="1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17"/>
      <c r="AA55" s="18"/>
      <c r="AB55" s="18"/>
      <c r="AC55" s="18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21"/>
    </row>
    <row r="56" spans="1:50" ht="24.95" customHeight="1" x14ac:dyDescent="0.15">
      <c r="A56" s="468" t="s">
        <v>105</v>
      </c>
      <c r="B56" s="469"/>
      <c r="C56" s="469"/>
      <c r="D56" s="469"/>
      <c r="E56" s="470"/>
      <c r="F56" s="484" t="str">
        <f>IF(LEN(F9)&gt;7,REPLACE(F9,8,,"-"),IF(F9="","",F9))</f>
        <v>3025001-01</v>
      </c>
      <c r="G56" s="485"/>
      <c r="H56" s="485"/>
      <c r="I56" s="485"/>
      <c r="J56" s="485"/>
      <c r="K56" s="22" t="s">
        <v>26</v>
      </c>
      <c r="L56" s="486" t="str">
        <f>L9</f>
        <v>01</v>
      </c>
      <c r="M56" s="487"/>
      <c r="N56" s="23"/>
      <c r="O56" s="24"/>
      <c r="P56" s="25"/>
      <c r="Q56" s="25"/>
      <c r="R56" s="24"/>
      <c r="S56" s="24"/>
      <c r="T56" s="7"/>
      <c r="U56" s="7"/>
      <c r="V56" s="7"/>
      <c r="W56" s="7"/>
      <c r="X56" s="7"/>
      <c r="Y56" s="7"/>
      <c r="Z56" s="26"/>
      <c r="AA56" s="434" t="s">
        <v>41</v>
      </c>
      <c r="AB56" s="434"/>
      <c r="AC56" s="7"/>
      <c r="AD56" s="431" t="str">
        <f>AD9</f>
        <v>福岡県福岡市中央区天神4-1-11 久原本家天神ビル6F</v>
      </c>
      <c r="AE56" s="431"/>
      <c r="AF56" s="431"/>
      <c r="AG56" s="431"/>
      <c r="AH56" s="431"/>
      <c r="AI56" s="431"/>
      <c r="AJ56" s="431"/>
      <c r="AK56" s="431"/>
      <c r="AL56" s="431"/>
      <c r="AM56" s="431"/>
      <c r="AN56" s="431"/>
      <c r="AO56" s="20"/>
    </row>
    <row r="57" spans="1:50" ht="24.95" customHeight="1" x14ac:dyDescent="0.15">
      <c r="A57" s="436" t="s">
        <v>17</v>
      </c>
      <c r="B57" s="437"/>
      <c r="C57" s="437"/>
      <c r="D57" s="437"/>
      <c r="E57" s="438"/>
      <c r="F57" s="478" t="str">
        <f>F10</f>
        <v>工事名称を入力（注文書の発行がある時は参照）
不明の場合は、当社担当に確認して下さい</v>
      </c>
      <c r="G57" s="479"/>
      <c r="H57" s="479"/>
      <c r="I57" s="479"/>
      <c r="J57" s="479"/>
      <c r="K57" s="479"/>
      <c r="L57" s="479"/>
      <c r="M57" s="479"/>
      <c r="N57" s="479"/>
      <c r="O57" s="479"/>
      <c r="P57" s="479"/>
      <c r="Q57" s="479"/>
      <c r="R57" s="479"/>
      <c r="S57" s="480"/>
      <c r="T57" s="7"/>
      <c r="U57" s="7"/>
      <c r="V57" s="7"/>
      <c r="W57" s="7"/>
      <c r="X57" s="7"/>
      <c r="Y57" s="7"/>
      <c r="Z57" s="26"/>
      <c r="AA57" s="434" t="s">
        <v>39</v>
      </c>
      <c r="AB57" s="434"/>
      <c r="AC57" s="7"/>
      <c r="AD57" s="431" t="str">
        <f>AD10</f>
        <v>太平洋テクノ株式会社 福岡支店</v>
      </c>
      <c r="AE57" s="431"/>
      <c r="AF57" s="431"/>
      <c r="AG57" s="431"/>
      <c r="AH57" s="431"/>
      <c r="AI57" s="431"/>
      <c r="AJ57" s="431"/>
      <c r="AK57" s="431"/>
      <c r="AL57" s="431"/>
      <c r="AM57" s="431"/>
      <c r="AN57" s="431"/>
      <c r="AO57" s="27" t="s">
        <v>42</v>
      </c>
    </row>
    <row r="58" spans="1:50" ht="24.95" customHeight="1" x14ac:dyDescent="0.15">
      <c r="A58" s="439"/>
      <c r="B58" s="440"/>
      <c r="C58" s="440"/>
      <c r="D58" s="440"/>
      <c r="E58" s="441"/>
      <c r="F58" s="481"/>
      <c r="G58" s="482"/>
      <c r="H58" s="482"/>
      <c r="I58" s="482"/>
      <c r="J58" s="482"/>
      <c r="K58" s="482"/>
      <c r="L58" s="482"/>
      <c r="M58" s="482"/>
      <c r="N58" s="482"/>
      <c r="O58" s="482"/>
      <c r="P58" s="482"/>
      <c r="Q58" s="482"/>
      <c r="R58" s="482"/>
      <c r="S58" s="483"/>
      <c r="T58" s="7"/>
      <c r="U58" s="7"/>
      <c r="V58" s="7"/>
      <c r="W58" s="7"/>
      <c r="X58" s="7"/>
      <c r="Y58" s="7"/>
      <c r="Z58" s="23"/>
      <c r="AA58" s="435" t="s">
        <v>40</v>
      </c>
      <c r="AB58" s="435"/>
      <c r="AC58" s="24"/>
      <c r="AD58" s="432" t="str">
        <f>AD11</f>
        <v>092-781-5330</v>
      </c>
      <c r="AE58" s="432"/>
      <c r="AF58" s="432"/>
      <c r="AG58" s="432"/>
      <c r="AH58" s="432"/>
      <c r="AI58" s="432"/>
      <c r="AJ58" s="432"/>
      <c r="AK58" s="432"/>
      <c r="AL58" s="432"/>
      <c r="AM58" s="432"/>
      <c r="AN58" s="432"/>
      <c r="AO58" s="28"/>
    </row>
    <row r="59" spans="1:50" ht="9.9499999999999993" customHeight="1" x14ac:dyDescent="0.15">
      <c r="A59" s="29"/>
      <c r="B59" s="430"/>
      <c r="C59" s="430"/>
      <c r="D59" s="430"/>
      <c r="E59" s="430"/>
      <c r="F59" s="430"/>
      <c r="G59" s="430"/>
      <c r="H59" s="430"/>
      <c r="I59" s="430"/>
      <c r="J59" s="430"/>
      <c r="K59" s="430"/>
      <c r="L59" s="430"/>
      <c r="M59" s="430"/>
      <c r="N59" s="430"/>
      <c r="O59" s="430"/>
      <c r="P59" s="430"/>
      <c r="Q59" s="430"/>
      <c r="R59" s="430"/>
      <c r="S59" s="430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</row>
    <row r="60" spans="1:50" ht="9.9499999999999993" customHeight="1" x14ac:dyDescent="0.15">
      <c r="A60" s="420"/>
      <c r="B60" s="422" t="s">
        <v>61</v>
      </c>
      <c r="C60" s="422"/>
      <c r="D60" s="422"/>
      <c r="E60" s="422"/>
      <c r="F60" s="422"/>
      <c r="G60" s="422"/>
      <c r="H60" s="422"/>
      <c r="I60" s="422"/>
      <c r="J60" s="423"/>
      <c r="K60" s="409" t="s">
        <v>45</v>
      </c>
      <c r="L60" s="410"/>
      <c r="M60" s="411"/>
      <c r="N60" s="409" t="s">
        <v>46</v>
      </c>
      <c r="O60" s="411"/>
      <c r="P60" s="409" t="s">
        <v>47</v>
      </c>
      <c r="Q60" s="410"/>
      <c r="R60" s="410"/>
      <c r="S60" s="411"/>
      <c r="T60" s="396" t="s">
        <v>74</v>
      </c>
      <c r="U60" s="398" t="s">
        <v>75</v>
      </c>
      <c r="V60" s="399"/>
      <c r="W60" s="399"/>
      <c r="X60" s="400"/>
      <c r="Y60" s="31"/>
      <c r="Z60" s="297" t="s">
        <v>49</v>
      </c>
      <c r="AA60" s="298"/>
      <c r="AB60" s="298"/>
      <c r="AC60" s="328"/>
      <c r="AD60" s="333" t="s">
        <v>50</v>
      </c>
      <c r="AE60" s="334"/>
      <c r="AF60" s="334"/>
      <c r="AG60" s="334" t="s">
        <v>51</v>
      </c>
      <c r="AH60" s="334"/>
      <c r="AI60" s="334"/>
      <c r="AJ60" s="334" t="s">
        <v>52</v>
      </c>
      <c r="AK60" s="334"/>
      <c r="AL60" s="334"/>
      <c r="AM60" s="32"/>
      <c r="AN60" s="32"/>
      <c r="AO60" s="33"/>
    </row>
    <row r="61" spans="1:50" ht="9.9499999999999993" customHeight="1" x14ac:dyDescent="0.15">
      <c r="A61" s="421"/>
      <c r="B61" s="424"/>
      <c r="C61" s="424"/>
      <c r="D61" s="424"/>
      <c r="E61" s="424"/>
      <c r="F61" s="424"/>
      <c r="G61" s="424"/>
      <c r="H61" s="424"/>
      <c r="I61" s="424"/>
      <c r="J61" s="425"/>
      <c r="K61" s="350"/>
      <c r="L61" s="351"/>
      <c r="M61" s="352"/>
      <c r="N61" s="350"/>
      <c r="O61" s="352"/>
      <c r="P61" s="350"/>
      <c r="Q61" s="351"/>
      <c r="R61" s="351"/>
      <c r="S61" s="352"/>
      <c r="T61" s="397"/>
      <c r="U61" s="401"/>
      <c r="V61" s="402"/>
      <c r="W61" s="402"/>
      <c r="X61" s="403"/>
      <c r="Y61" s="31"/>
      <c r="Z61" s="329"/>
      <c r="AA61" s="330"/>
      <c r="AB61" s="330"/>
      <c r="AC61" s="331"/>
      <c r="AD61" s="335"/>
      <c r="AE61" s="336"/>
      <c r="AF61" s="336"/>
      <c r="AG61" s="336"/>
      <c r="AH61" s="336"/>
      <c r="AI61" s="336"/>
      <c r="AJ61" s="336"/>
      <c r="AK61" s="336"/>
      <c r="AL61" s="336"/>
      <c r="AM61" s="31"/>
      <c r="AN61" s="31"/>
      <c r="AO61" s="36"/>
    </row>
    <row r="62" spans="1:50" ht="9.9499999999999993" customHeight="1" x14ac:dyDescent="0.15">
      <c r="A62" s="412" t="str">
        <f>A15</f>
        <v>〇月度常傭工事</v>
      </c>
      <c r="B62" s="413"/>
      <c r="C62" s="413"/>
      <c r="D62" s="413"/>
      <c r="E62" s="413"/>
      <c r="F62" s="413"/>
      <c r="G62" s="413"/>
      <c r="H62" s="413"/>
      <c r="I62" s="413"/>
      <c r="J62" s="414"/>
      <c r="K62" s="415">
        <f>K15</f>
        <v>24</v>
      </c>
      <c r="L62" s="416"/>
      <c r="M62" s="417"/>
      <c r="N62" s="418" t="str">
        <f>N15</f>
        <v>人工</v>
      </c>
      <c r="O62" s="419"/>
      <c r="P62" s="406">
        <f>P15</f>
        <v>20000</v>
      </c>
      <c r="Q62" s="407"/>
      <c r="R62" s="407"/>
      <c r="S62" s="408"/>
      <c r="T62" s="404">
        <f>T15</f>
        <v>0.1</v>
      </c>
      <c r="U62" s="406">
        <f>U15</f>
        <v>480000</v>
      </c>
      <c r="V62" s="407"/>
      <c r="W62" s="407"/>
      <c r="X62" s="408"/>
      <c r="Y62" s="31"/>
      <c r="Z62" s="299"/>
      <c r="AA62" s="300"/>
      <c r="AB62" s="300"/>
      <c r="AC62" s="332"/>
      <c r="AD62" s="337"/>
      <c r="AE62" s="338"/>
      <c r="AF62" s="338"/>
      <c r="AG62" s="338"/>
      <c r="AH62" s="338"/>
      <c r="AI62" s="338"/>
      <c r="AJ62" s="338"/>
      <c r="AK62" s="338"/>
      <c r="AL62" s="338"/>
      <c r="AM62" s="37"/>
      <c r="AN62" s="37"/>
      <c r="AO62" s="38"/>
    </row>
    <row r="63" spans="1:50" ht="9.9499999999999993" customHeight="1" x14ac:dyDescent="0.15">
      <c r="A63" s="369"/>
      <c r="B63" s="370"/>
      <c r="C63" s="370"/>
      <c r="D63" s="370"/>
      <c r="E63" s="370"/>
      <c r="F63" s="370"/>
      <c r="G63" s="370"/>
      <c r="H63" s="370"/>
      <c r="I63" s="370"/>
      <c r="J63" s="371"/>
      <c r="K63" s="375"/>
      <c r="L63" s="376"/>
      <c r="M63" s="377"/>
      <c r="N63" s="381"/>
      <c r="O63" s="382"/>
      <c r="P63" s="385"/>
      <c r="Q63" s="386"/>
      <c r="R63" s="386"/>
      <c r="S63" s="387"/>
      <c r="T63" s="405"/>
      <c r="U63" s="385"/>
      <c r="V63" s="386"/>
      <c r="W63" s="386"/>
      <c r="X63" s="387"/>
      <c r="Y63" s="31"/>
      <c r="Z63" s="297" t="s">
        <v>53</v>
      </c>
      <c r="AA63" s="298"/>
      <c r="AB63" s="298"/>
      <c r="AC63" s="328"/>
      <c r="AD63" s="333" t="s">
        <v>54</v>
      </c>
      <c r="AE63" s="334"/>
      <c r="AF63" s="334"/>
      <c r="AG63" s="334"/>
      <c r="AH63" s="334"/>
      <c r="AI63" s="339" t="s">
        <v>73</v>
      </c>
      <c r="AJ63" s="339"/>
      <c r="AK63" s="339"/>
      <c r="AL63" s="339"/>
      <c r="AM63" s="339"/>
      <c r="AN63" s="339"/>
      <c r="AO63" s="340"/>
    </row>
    <row r="64" spans="1:50" ht="9.9499999999999993" customHeight="1" x14ac:dyDescent="0.15">
      <c r="A64" s="369" t="str">
        <f t="shared" ref="A64" si="19">A17</f>
        <v>時間外</v>
      </c>
      <c r="B64" s="370"/>
      <c r="C64" s="370"/>
      <c r="D64" s="370"/>
      <c r="E64" s="370"/>
      <c r="F64" s="370"/>
      <c r="G64" s="370"/>
      <c r="H64" s="370"/>
      <c r="I64" s="370"/>
      <c r="J64" s="371"/>
      <c r="K64" s="375">
        <f t="shared" ref="K64" si="20">K17</f>
        <v>15</v>
      </c>
      <c r="L64" s="376"/>
      <c r="M64" s="377"/>
      <c r="N64" s="381" t="str">
        <f t="shared" ref="N64" si="21">N17</f>
        <v>ｈ</v>
      </c>
      <c r="O64" s="382"/>
      <c r="P64" s="385">
        <f t="shared" ref="P64" si="22">P17</f>
        <v>3000</v>
      </c>
      <c r="Q64" s="386"/>
      <c r="R64" s="386"/>
      <c r="S64" s="387"/>
      <c r="T64" s="391">
        <f t="shared" ref="T64:U64" si="23">T17</f>
        <v>0.1</v>
      </c>
      <c r="U64" s="385">
        <f t="shared" si="23"/>
        <v>45000</v>
      </c>
      <c r="V64" s="386"/>
      <c r="W64" s="386"/>
      <c r="X64" s="387"/>
      <c r="Y64" s="31"/>
      <c r="Z64" s="329"/>
      <c r="AA64" s="330"/>
      <c r="AB64" s="330"/>
      <c r="AC64" s="331"/>
      <c r="AD64" s="335"/>
      <c r="AE64" s="336"/>
      <c r="AF64" s="336"/>
      <c r="AG64" s="336"/>
      <c r="AH64" s="336"/>
      <c r="AI64" s="341"/>
      <c r="AJ64" s="341"/>
      <c r="AK64" s="341"/>
      <c r="AL64" s="341"/>
      <c r="AM64" s="341"/>
      <c r="AN64" s="341"/>
      <c r="AO64" s="342"/>
    </row>
    <row r="65" spans="1:41" ht="9.9499999999999993" customHeight="1" x14ac:dyDescent="0.15">
      <c r="A65" s="369"/>
      <c r="B65" s="370"/>
      <c r="C65" s="370"/>
      <c r="D65" s="370"/>
      <c r="E65" s="370"/>
      <c r="F65" s="370"/>
      <c r="G65" s="370"/>
      <c r="H65" s="370"/>
      <c r="I65" s="370"/>
      <c r="J65" s="371"/>
      <c r="K65" s="375"/>
      <c r="L65" s="376"/>
      <c r="M65" s="377"/>
      <c r="N65" s="381"/>
      <c r="O65" s="382"/>
      <c r="P65" s="385"/>
      <c r="Q65" s="386"/>
      <c r="R65" s="386"/>
      <c r="S65" s="387"/>
      <c r="T65" s="391"/>
      <c r="U65" s="385"/>
      <c r="V65" s="386"/>
      <c r="W65" s="386"/>
      <c r="X65" s="387"/>
      <c r="Y65" s="31"/>
      <c r="Z65" s="299"/>
      <c r="AA65" s="300"/>
      <c r="AB65" s="300"/>
      <c r="AC65" s="332"/>
      <c r="AD65" s="337"/>
      <c r="AE65" s="338"/>
      <c r="AF65" s="338"/>
      <c r="AG65" s="338"/>
      <c r="AH65" s="338"/>
      <c r="AI65" s="343"/>
      <c r="AJ65" s="343"/>
      <c r="AK65" s="343"/>
      <c r="AL65" s="343"/>
      <c r="AM65" s="343"/>
      <c r="AN65" s="343"/>
      <c r="AO65" s="344"/>
    </row>
    <row r="66" spans="1:41" ht="9.9499999999999993" customHeight="1" x14ac:dyDescent="0.15">
      <c r="A66" s="369" t="str">
        <f t="shared" ref="A66" si="24">A19</f>
        <v>立替経費（交通費）</v>
      </c>
      <c r="B66" s="370"/>
      <c r="C66" s="370"/>
      <c r="D66" s="370"/>
      <c r="E66" s="370"/>
      <c r="F66" s="370"/>
      <c r="G66" s="370"/>
      <c r="H66" s="370"/>
      <c r="I66" s="370"/>
      <c r="J66" s="371"/>
      <c r="K66" s="375">
        <f t="shared" ref="K66" si="25">K19</f>
        <v>1</v>
      </c>
      <c r="L66" s="376"/>
      <c r="M66" s="377"/>
      <c r="N66" s="381" t="str">
        <f t="shared" ref="N66" si="26">N19</f>
        <v>式</v>
      </c>
      <c r="O66" s="382"/>
      <c r="P66" s="385">
        <f t="shared" ref="P66" si="27">P19</f>
        <v>636</v>
      </c>
      <c r="Q66" s="386"/>
      <c r="R66" s="386"/>
      <c r="S66" s="387"/>
      <c r="T66" s="391">
        <f t="shared" ref="T66:U66" si="28">T19</f>
        <v>0.1</v>
      </c>
      <c r="U66" s="385">
        <f t="shared" si="28"/>
        <v>636</v>
      </c>
      <c r="V66" s="386"/>
      <c r="W66" s="386"/>
      <c r="X66" s="387"/>
      <c r="Y66" s="31"/>
      <c r="Z66" s="297" t="s">
        <v>55</v>
      </c>
      <c r="AA66" s="298"/>
      <c r="AB66" s="298"/>
      <c r="AC66" s="328"/>
      <c r="AD66" s="297" t="s">
        <v>56</v>
      </c>
      <c r="AE66" s="298"/>
      <c r="AF66" s="298"/>
      <c r="AG66" s="298"/>
      <c r="AH66" s="298" t="s">
        <v>57</v>
      </c>
      <c r="AI66" s="298" t="s">
        <v>109</v>
      </c>
      <c r="AJ66" s="298"/>
      <c r="AK66" s="298"/>
      <c r="AL66" s="298"/>
      <c r="AM66" s="298" t="s">
        <v>57</v>
      </c>
      <c r="AN66" s="32"/>
      <c r="AO66" s="33"/>
    </row>
    <row r="67" spans="1:41" ht="9.9499999999999993" customHeight="1" x14ac:dyDescent="0.15">
      <c r="A67" s="369"/>
      <c r="B67" s="370"/>
      <c r="C67" s="370"/>
      <c r="D67" s="370"/>
      <c r="E67" s="370"/>
      <c r="F67" s="370"/>
      <c r="G67" s="370"/>
      <c r="H67" s="370"/>
      <c r="I67" s="370"/>
      <c r="J67" s="371"/>
      <c r="K67" s="375"/>
      <c r="L67" s="376"/>
      <c r="M67" s="377"/>
      <c r="N67" s="381"/>
      <c r="O67" s="382"/>
      <c r="P67" s="385"/>
      <c r="Q67" s="386"/>
      <c r="R67" s="386"/>
      <c r="S67" s="387"/>
      <c r="T67" s="391"/>
      <c r="U67" s="385"/>
      <c r="V67" s="386"/>
      <c r="W67" s="386"/>
      <c r="X67" s="387"/>
      <c r="Y67" s="31"/>
      <c r="Z67" s="329"/>
      <c r="AA67" s="330"/>
      <c r="AB67" s="330"/>
      <c r="AC67" s="331"/>
      <c r="AD67" s="329"/>
      <c r="AE67" s="330"/>
      <c r="AF67" s="330"/>
      <c r="AG67" s="330"/>
      <c r="AH67" s="330"/>
      <c r="AI67" s="330"/>
      <c r="AJ67" s="330"/>
      <c r="AK67" s="330"/>
      <c r="AL67" s="330"/>
      <c r="AM67" s="330"/>
      <c r="AN67" s="31"/>
      <c r="AO67" s="36"/>
    </row>
    <row r="68" spans="1:41" ht="9.9499999999999993" customHeight="1" x14ac:dyDescent="0.15">
      <c r="A68" s="369" t="str">
        <f t="shared" ref="A68" si="29">A21</f>
        <v>立替経費（熱中症対策飲料代）</v>
      </c>
      <c r="B68" s="370"/>
      <c r="C68" s="370"/>
      <c r="D68" s="370"/>
      <c r="E68" s="370"/>
      <c r="F68" s="370"/>
      <c r="G68" s="370"/>
      <c r="H68" s="370"/>
      <c r="I68" s="370"/>
      <c r="J68" s="371"/>
      <c r="K68" s="375">
        <f t="shared" ref="K68" si="30">K21</f>
        <v>1</v>
      </c>
      <c r="L68" s="376"/>
      <c r="M68" s="377"/>
      <c r="N68" s="381" t="str">
        <f t="shared" ref="N68" si="31">N21</f>
        <v>式</v>
      </c>
      <c r="O68" s="382"/>
      <c r="P68" s="385">
        <f t="shared" ref="P68" si="32">P21</f>
        <v>9259</v>
      </c>
      <c r="Q68" s="386"/>
      <c r="R68" s="386"/>
      <c r="S68" s="387"/>
      <c r="T68" s="391">
        <f t="shared" ref="T68:U68" si="33">T21</f>
        <v>0.08</v>
      </c>
      <c r="U68" s="385">
        <f t="shared" si="33"/>
        <v>9259</v>
      </c>
      <c r="V68" s="386"/>
      <c r="W68" s="386"/>
      <c r="X68" s="387"/>
      <c r="Y68" s="31"/>
      <c r="Z68" s="299"/>
      <c r="AA68" s="300"/>
      <c r="AB68" s="300"/>
      <c r="AC68" s="332"/>
      <c r="AD68" s="299"/>
      <c r="AE68" s="300"/>
      <c r="AF68" s="300"/>
      <c r="AG68" s="300"/>
      <c r="AH68" s="300"/>
      <c r="AI68" s="300"/>
      <c r="AJ68" s="300"/>
      <c r="AK68" s="300"/>
      <c r="AL68" s="300"/>
      <c r="AM68" s="300"/>
      <c r="AN68" s="37"/>
      <c r="AO68" s="38"/>
    </row>
    <row r="69" spans="1:41" ht="9.9499999999999993" customHeight="1" x14ac:dyDescent="0.15">
      <c r="A69" s="369"/>
      <c r="B69" s="370"/>
      <c r="C69" s="370"/>
      <c r="D69" s="370"/>
      <c r="E69" s="370"/>
      <c r="F69" s="370"/>
      <c r="G69" s="370"/>
      <c r="H69" s="370"/>
      <c r="I69" s="370"/>
      <c r="J69" s="371"/>
      <c r="K69" s="375"/>
      <c r="L69" s="376"/>
      <c r="M69" s="377"/>
      <c r="N69" s="381"/>
      <c r="O69" s="382"/>
      <c r="P69" s="385"/>
      <c r="Q69" s="386"/>
      <c r="R69" s="386"/>
      <c r="S69" s="387"/>
      <c r="T69" s="391"/>
      <c r="U69" s="385"/>
      <c r="V69" s="386"/>
      <c r="W69" s="386"/>
      <c r="X69" s="387"/>
      <c r="Y69" s="31"/>
      <c r="Z69" s="297" t="s">
        <v>58</v>
      </c>
      <c r="AA69" s="298"/>
      <c r="AB69" s="298"/>
      <c r="AC69" s="328"/>
      <c r="AD69" s="297"/>
      <c r="AE69" s="298"/>
      <c r="AF69" s="366" t="s">
        <v>64</v>
      </c>
      <c r="AG69" s="366"/>
      <c r="AH69" s="366"/>
      <c r="AI69" s="298" t="s">
        <v>65</v>
      </c>
      <c r="AJ69" s="298"/>
      <c r="AK69" s="32"/>
      <c r="AL69" s="32"/>
      <c r="AM69" s="32"/>
      <c r="AN69" s="32"/>
      <c r="AO69" s="33"/>
    </row>
    <row r="70" spans="1:41" ht="9.9499999999999993" customHeight="1" x14ac:dyDescent="0.15">
      <c r="A70" s="369">
        <f t="shared" ref="A70" si="34">A23</f>
        <v>0</v>
      </c>
      <c r="B70" s="370"/>
      <c r="C70" s="370"/>
      <c r="D70" s="370"/>
      <c r="E70" s="370"/>
      <c r="F70" s="370"/>
      <c r="G70" s="370"/>
      <c r="H70" s="370"/>
      <c r="I70" s="370"/>
      <c r="J70" s="371"/>
      <c r="K70" s="375">
        <f t="shared" ref="K70" si="35">K23</f>
        <v>0</v>
      </c>
      <c r="L70" s="376"/>
      <c r="M70" s="377"/>
      <c r="N70" s="381">
        <f t="shared" ref="N70" si="36">N23</f>
        <v>0</v>
      </c>
      <c r="O70" s="382"/>
      <c r="P70" s="385">
        <f t="shared" ref="P70" si="37">P23</f>
        <v>0</v>
      </c>
      <c r="Q70" s="386"/>
      <c r="R70" s="386"/>
      <c r="S70" s="387"/>
      <c r="T70" s="391" t="str">
        <f t="shared" ref="T70:U70" si="38">T23</f>
        <v/>
      </c>
      <c r="U70" s="385">
        <f t="shared" si="38"/>
        <v>0</v>
      </c>
      <c r="V70" s="386"/>
      <c r="W70" s="386"/>
      <c r="X70" s="387"/>
      <c r="Y70" s="31"/>
      <c r="Z70" s="329"/>
      <c r="AA70" s="330"/>
      <c r="AB70" s="330"/>
      <c r="AC70" s="331"/>
      <c r="AD70" s="329"/>
      <c r="AE70" s="330"/>
      <c r="AF70" s="367"/>
      <c r="AG70" s="367"/>
      <c r="AH70" s="367"/>
      <c r="AI70" s="330"/>
      <c r="AJ70" s="330"/>
      <c r="AK70" s="31"/>
      <c r="AL70" s="31"/>
      <c r="AM70" s="31"/>
      <c r="AN70" s="31"/>
      <c r="AO70" s="36"/>
    </row>
    <row r="71" spans="1:41" ht="9.9499999999999993" customHeight="1" x14ac:dyDescent="0.15">
      <c r="A71" s="369"/>
      <c r="B71" s="370"/>
      <c r="C71" s="370"/>
      <c r="D71" s="370"/>
      <c r="E71" s="370"/>
      <c r="F71" s="370"/>
      <c r="G71" s="370"/>
      <c r="H71" s="370"/>
      <c r="I71" s="370"/>
      <c r="J71" s="371"/>
      <c r="K71" s="375"/>
      <c r="L71" s="376"/>
      <c r="M71" s="377"/>
      <c r="N71" s="381"/>
      <c r="O71" s="382"/>
      <c r="P71" s="385"/>
      <c r="Q71" s="386"/>
      <c r="R71" s="386"/>
      <c r="S71" s="387"/>
      <c r="T71" s="391"/>
      <c r="U71" s="385"/>
      <c r="V71" s="386"/>
      <c r="W71" s="386"/>
      <c r="X71" s="387"/>
      <c r="Y71" s="31"/>
      <c r="Z71" s="299"/>
      <c r="AA71" s="300"/>
      <c r="AB71" s="300"/>
      <c r="AC71" s="332"/>
      <c r="AD71" s="299"/>
      <c r="AE71" s="300"/>
      <c r="AF71" s="368"/>
      <c r="AG71" s="368"/>
      <c r="AH71" s="368"/>
      <c r="AI71" s="300"/>
      <c r="AJ71" s="300"/>
      <c r="AK71" s="37"/>
      <c r="AL71" s="37"/>
      <c r="AM71" s="37"/>
      <c r="AN71" s="37"/>
      <c r="AO71" s="38"/>
    </row>
    <row r="72" spans="1:41" ht="9.9499999999999993" customHeight="1" x14ac:dyDescent="0.15">
      <c r="A72" s="369">
        <f t="shared" ref="A72" si="39">A25</f>
        <v>0</v>
      </c>
      <c r="B72" s="370"/>
      <c r="C72" s="370"/>
      <c r="D72" s="370"/>
      <c r="E72" s="370"/>
      <c r="F72" s="370"/>
      <c r="G72" s="370"/>
      <c r="H72" s="370"/>
      <c r="I72" s="370"/>
      <c r="J72" s="371"/>
      <c r="K72" s="375">
        <f t="shared" ref="K72" si="40">K25</f>
        <v>0</v>
      </c>
      <c r="L72" s="376"/>
      <c r="M72" s="377"/>
      <c r="N72" s="381">
        <f t="shared" ref="N72" si="41">N25</f>
        <v>0</v>
      </c>
      <c r="O72" s="382"/>
      <c r="P72" s="385">
        <f t="shared" ref="P72" si="42">P25</f>
        <v>0</v>
      </c>
      <c r="Q72" s="386"/>
      <c r="R72" s="386"/>
      <c r="S72" s="387"/>
      <c r="T72" s="391" t="str">
        <f t="shared" ref="T72:U72" si="43">T25</f>
        <v/>
      </c>
      <c r="U72" s="385">
        <f t="shared" si="43"/>
        <v>0</v>
      </c>
      <c r="V72" s="386"/>
      <c r="W72" s="386"/>
      <c r="X72" s="387"/>
      <c r="Y72" s="31"/>
      <c r="Z72" s="297" t="s">
        <v>59</v>
      </c>
      <c r="AA72" s="298"/>
      <c r="AB72" s="298"/>
      <c r="AC72" s="328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3"/>
    </row>
    <row r="73" spans="1:41" ht="9.9499999999999993" customHeight="1" x14ac:dyDescent="0.15">
      <c r="A73" s="369"/>
      <c r="B73" s="370"/>
      <c r="C73" s="370"/>
      <c r="D73" s="370"/>
      <c r="E73" s="370"/>
      <c r="F73" s="370"/>
      <c r="G73" s="370"/>
      <c r="H73" s="370"/>
      <c r="I73" s="370"/>
      <c r="J73" s="371"/>
      <c r="K73" s="375"/>
      <c r="L73" s="376"/>
      <c r="M73" s="377"/>
      <c r="N73" s="381"/>
      <c r="O73" s="382"/>
      <c r="P73" s="388"/>
      <c r="Q73" s="389"/>
      <c r="R73" s="389"/>
      <c r="S73" s="390"/>
      <c r="T73" s="391"/>
      <c r="U73" s="385"/>
      <c r="V73" s="386"/>
      <c r="W73" s="386"/>
      <c r="X73" s="387"/>
      <c r="Y73" s="31"/>
      <c r="Z73" s="329"/>
      <c r="AA73" s="330"/>
      <c r="AB73" s="330"/>
      <c r="AC73" s="3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6"/>
    </row>
    <row r="74" spans="1:41" ht="9.9499999999999993" customHeight="1" x14ac:dyDescent="0.15">
      <c r="A74" s="369">
        <f t="shared" ref="A74" si="44">A27</f>
        <v>0</v>
      </c>
      <c r="B74" s="370"/>
      <c r="C74" s="370"/>
      <c r="D74" s="370"/>
      <c r="E74" s="370"/>
      <c r="F74" s="370"/>
      <c r="G74" s="370"/>
      <c r="H74" s="370"/>
      <c r="I74" s="370"/>
      <c r="J74" s="371"/>
      <c r="K74" s="375">
        <f t="shared" ref="K74" si="45">K27</f>
        <v>0</v>
      </c>
      <c r="L74" s="376"/>
      <c r="M74" s="377"/>
      <c r="N74" s="381">
        <f t="shared" ref="N74" si="46">N27</f>
        <v>0</v>
      </c>
      <c r="O74" s="382"/>
      <c r="P74" s="385">
        <f t="shared" ref="P74" si="47">P27</f>
        <v>0</v>
      </c>
      <c r="Q74" s="386"/>
      <c r="R74" s="386"/>
      <c r="S74" s="387"/>
      <c r="T74" s="391" t="str">
        <f t="shared" ref="T74:U74" si="48">T27</f>
        <v/>
      </c>
      <c r="U74" s="385">
        <f t="shared" si="48"/>
        <v>0</v>
      </c>
      <c r="V74" s="386"/>
      <c r="W74" s="386"/>
      <c r="X74" s="387"/>
      <c r="Y74" s="31"/>
      <c r="Z74" s="329"/>
      <c r="AA74" s="330"/>
      <c r="AB74" s="330"/>
      <c r="AC74" s="3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6"/>
    </row>
    <row r="75" spans="1:41" ht="9.9499999999999993" customHeight="1" x14ac:dyDescent="0.15">
      <c r="A75" s="369"/>
      <c r="B75" s="370"/>
      <c r="C75" s="370"/>
      <c r="D75" s="370"/>
      <c r="E75" s="370"/>
      <c r="F75" s="370"/>
      <c r="G75" s="370"/>
      <c r="H75" s="370"/>
      <c r="I75" s="370"/>
      <c r="J75" s="371"/>
      <c r="K75" s="375"/>
      <c r="L75" s="376"/>
      <c r="M75" s="377"/>
      <c r="N75" s="381"/>
      <c r="O75" s="382"/>
      <c r="P75" s="385"/>
      <c r="Q75" s="386"/>
      <c r="R75" s="386"/>
      <c r="S75" s="387"/>
      <c r="T75" s="391"/>
      <c r="U75" s="385"/>
      <c r="V75" s="386"/>
      <c r="W75" s="386"/>
      <c r="X75" s="387"/>
      <c r="Y75" s="31"/>
      <c r="Z75" s="329"/>
      <c r="AA75" s="330"/>
      <c r="AB75" s="330"/>
      <c r="AC75" s="3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6"/>
    </row>
    <row r="76" spans="1:41" ht="9.9499999999999993" customHeight="1" x14ac:dyDescent="0.15">
      <c r="A76" s="369">
        <f t="shared" ref="A76" si="49">A29</f>
        <v>0</v>
      </c>
      <c r="B76" s="370"/>
      <c r="C76" s="370"/>
      <c r="D76" s="370"/>
      <c r="E76" s="370"/>
      <c r="F76" s="370"/>
      <c r="G76" s="370"/>
      <c r="H76" s="370"/>
      <c r="I76" s="370"/>
      <c r="J76" s="371"/>
      <c r="K76" s="375">
        <f t="shared" ref="K76" si="50">K29</f>
        <v>0</v>
      </c>
      <c r="L76" s="376"/>
      <c r="M76" s="377"/>
      <c r="N76" s="381">
        <f t="shared" ref="N76" si="51">N29</f>
        <v>0</v>
      </c>
      <c r="O76" s="382"/>
      <c r="P76" s="385">
        <f t="shared" ref="P76" si="52">P29</f>
        <v>0</v>
      </c>
      <c r="Q76" s="386"/>
      <c r="R76" s="386"/>
      <c r="S76" s="387"/>
      <c r="T76" s="391" t="str">
        <f t="shared" ref="T76:U76" si="53">T29</f>
        <v/>
      </c>
      <c r="U76" s="385">
        <f t="shared" si="53"/>
        <v>0</v>
      </c>
      <c r="V76" s="386"/>
      <c r="W76" s="386"/>
      <c r="X76" s="387"/>
      <c r="Y76" s="31"/>
      <c r="Z76" s="329"/>
      <c r="AA76" s="330"/>
      <c r="AB76" s="330"/>
      <c r="AC76" s="3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6"/>
    </row>
    <row r="77" spans="1:41" ht="9.9499999999999993" customHeight="1" x14ac:dyDescent="0.15">
      <c r="A77" s="369"/>
      <c r="B77" s="370"/>
      <c r="C77" s="370"/>
      <c r="D77" s="370"/>
      <c r="E77" s="370"/>
      <c r="F77" s="370"/>
      <c r="G77" s="370"/>
      <c r="H77" s="370"/>
      <c r="I77" s="370"/>
      <c r="J77" s="371"/>
      <c r="K77" s="375"/>
      <c r="L77" s="376"/>
      <c r="M77" s="377"/>
      <c r="N77" s="381"/>
      <c r="O77" s="382"/>
      <c r="P77" s="385"/>
      <c r="Q77" s="386"/>
      <c r="R77" s="386"/>
      <c r="S77" s="387"/>
      <c r="T77" s="391"/>
      <c r="U77" s="385"/>
      <c r="V77" s="386"/>
      <c r="W77" s="386"/>
      <c r="X77" s="387"/>
      <c r="Y77" s="31"/>
      <c r="Z77" s="329"/>
      <c r="AA77" s="330"/>
      <c r="AB77" s="330"/>
      <c r="AC77" s="3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6"/>
    </row>
    <row r="78" spans="1:41" ht="9.9499999999999993" customHeight="1" x14ac:dyDescent="0.15">
      <c r="A78" s="369">
        <f t="shared" ref="A78" si="54">A31</f>
        <v>0</v>
      </c>
      <c r="B78" s="370"/>
      <c r="C78" s="370"/>
      <c r="D78" s="370"/>
      <c r="E78" s="370"/>
      <c r="F78" s="370"/>
      <c r="G78" s="370"/>
      <c r="H78" s="370"/>
      <c r="I78" s="370"/>
      <c r="J78" s="371"/>
      <c r="K78" s="375">
        <f t="shared" ref="K78" si="55">K31</f>
        <v>0</v>
      </c>
      <c r="L78" s="376"/>
      <c r="M78" s="377"/>
      <c r="N78" s="381">
        <f t="shared" ref="N78" si="56">N31</f>
        <v>0</v>
      </c>
      <c r="O78" s="382"/>
      <c r="P78" s="385">
        <f t="shared" ref="P78" si="57">P31</f>
        <v>0</v>
      </c>
      <c r="Q78" s="386"/>
      <c r="R78" s="386"/>
      <c r="S78" s="387"/>
      <c r="T78" s="391" t="str">
        <f t="shared" ref="T78:U78" si="58">T31</f>
        <v/>
      </c>
      <c r="U78" s="385">
        <f t="shared" si="58"/>
        <v>0</v>
      </c>
      <c r="V78" s="386"/>
      <c r="W78" s="386"/>
      <c r="X78" s="387"/>
      <c r="Y78" s="31"/>
      <c r="Z78" s="329"/>
      <c r="AA78" s="330"/>
      <c r="AB78" s="330"/>
      <c r="AC78" s="3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6"/>
    </row>
    <row r="79" spans="1:41" ht="9.9499999999999993" customHeight="1" x14ac:dyDescent="0.15">
      <c r="A79" s="369"/>
      <c r="B79" s="370"/>
      <c r="C79" s="370"/>
      <c r="D79" s="370"/>
      <c r="E79" s="370"/>
      <c r="F79" s="370"/>
      <c r="G79" s="370"/>
      <c r="H79" s="370"/>
      <c r="I79" s="370"/>
      <c r="J79" s="371"/>
      <c r="K79" s="375"/>
      <c r="L79" s="376"/>
      <c r="M79" s="377"/>
      <c r="N79" s="381"/>
      <c r="O79" s="382"/>
      <c r="P79" s="385"/>
      <c r="Q79" s="386"/>
      <c r="R79" s="386"/>
      <c r="S79" s="387"/>
      <c r="T79" s="391"/>
      <c r="U79" s="385"/>
      <c r="V79" s="386"/>
      <c r="W79" s="386"/>
      <c r="X79" s="387"/>
      <c r="Y79" s="31"/>
      <c r="Z79" s="329"/>
      <c r="AA79" s="330"/>
      <c r="AB79" s="330"/>
      <c r="AC79" s="3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6"/>
    </row>
    <row r="80" spans="1:41" ht="9.9499999999999993" customHeight="1" x14ac:dyDescent="0.15">
      <c r="A80" s="369">
        <f t="shared" ref="A80" si="59">A33</f>
        <v>0</v>
      </c>
      <c r="B80" s="370"/>
      <c r="C80" s="370"/>
      <c r="D80" s="370"/>
      <c r="E80" s="370"/>
      <c r="F80" s="370"/>
      <c r="G80" s="370"/>
      <c r="H80" s="370"/>
      <c r="I80" s="370"/>
      <c r="J80" s="371"/>
      <c r="K80" s="375">
        <f t="shared" ref="K80" si="60">K33</f>
        <v>0</v>
      </c>
      <c r="L80" s="376"/>
      <c r="M80" s="377"/>
      <c r="N80" s="381">
        <f t="shared" ref="N80" si="61">N33</f>
        <v>0</v>
      </c>
      <c r="O80" s="382"/>
      <c r="P80" s="385">
        <f t="shared" ref="P80" si="62">P33</f>
        <v>0</v>
      </c>
      <c r="Q80" s="386"/>
      <c r="R80" s="386"/>
      <c r="S80" s="387"/>
      <c r="T80" s="391" t="str">
        <f t="shared" ref="T80:U80" si="63">T33</f>
        <v/>
      </c>
      <c r="U80" s="385">
        <f t="shared" si="63"/>
        <v>0</v>
      </c>
      <c r="V80" s="386"/>
      <c r="W80" s="386"/>
      <c r="X80" s="387"/>
      <c r="Y80" s="31"/>
      <c r="Z80" s="329"/>
      <c r="AA80" s="330"/>
      <c r="AB80" s="330"/>
      <c r="AC80" s="3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6"/>
    </row>
    <row r="81" spans="1:41" ht="9.9499999999999993" customHeight="1" thickBot="1" x14ac:dyDescent="0.2">
      <c r="A81" s="372"/>
      <c r="B81" s="373"/>
      <c r="C81" s="373"/>
      <c r="D81" s="373"/>
      <c r="E81" s="373"/>
      <c r="F81" s="373"/>
      <c r="G81" s="373"/>
      <c r="H81" s="373"/>
      <c r="I81" s="373"/>
      <c r="J81" s="374"/>
      <c r="K81" s="378"/>
      <c r="L81" s="379"/>
      <c r="M81" s="380"/>
      <c r="N81" s="383"/>
      <c r="O81" s="384"/>
      <c r="P81" s="388"/>
      <c r="Q81" s="389"/>
      <c r="R81" s="389"/>
      <c r="S81" s="390"/>
      <c r="T81" s="392"/>
      <c r="U81" s="393"/>
      <c r="V81" s="394"/>
      <c r="W81" s="394"/>
      <c r="X81" s="395"/>
      <c r="Y81" s="31"/>
      <c r="Z81" s="329"/>
      <c r="AA81" s="330"/>
      <c r="AB81" s="330"/>
      <c r="AC81" s="3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6"/>
    </row>
    <row r="82" spans="1:41" ht="9.9499999999999993" customHeight="1" thickTop="1" x14ac:dyDescent="0.1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40"/>
      <c r="P82" s="347" t="s">
        <v>84</v>
      </c>
      <c r="Q82" s="348"/>
      <c r="R82" s="348"/>
      <c r="S82" s="348"/>
      <c r="T82" s="349"/>
      <c r="U82" s="301">
        <f>U35</f>
        <v>534895</v>
      </c>
      <c r="V82" s="302"/>
      <c r="W82" s="302"/>
      <c r="X82" s="303"/>
      <c r="Y82" s="31"/>
      <c r="Z82" s="329"/>
      <c r="AA82" s="330"/>
      <c r="AB82" s="330"/>
      <c r="AC82" s="3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6"/>
    </row>
    <row r="83" spans="1:41" ht="9.9499999999999993" customHeight="1" x14ac:dyDescent="0.1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2"/>
      <c r="P83" s="350"/>
      <c r="Q83" s="351"/>
      <c r="R83" s="351"/>
      <c r="S83" s="351"/>
      <c r="T83" s="352"/>
      <c r="U83" s="304"/>
      <c r="V83" s="305"/>
      <c r="W83" s="305"/>
      <c r="X83" s="306"/>
      <c r="Y83" s="31"/>
      <c r="Z83" s="329"/>
      <c r="AA83" s="330"/>
      <c r="AB83" s="330"/>
      <c r="AC83" s="3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6"/>
    </row>
    <row r="84" spans="1:41" ht="9.9499999999999993" customHeight="1" x14ac:dyDescent="0.15">
      <c r="A84" s="7"/>
      <c r="B84" s="7"/>
      <c r="C84" s="7"/>
      <c r="D84" s="7"/>
      <c r="E84" s="7"/>
      <c r="F84" s="7"/>
      <c r="G84" s="7"/>
      <c r="H84" s="7"/>
      <c r="I84" s="7"/>
      <c r="J84" s="7"/>
      <c r="K84" s="43"/>
      <c r="L84" s="43"/>
      <c r="M84" s="43"/>
      <c r="N84" s="44"/>
      <c r="O84" s="44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29"/>
      <c r="AA84" s="330"/>
      <c r="AB84" s="330"/>
      <c r="AC84" s="331"/>
      <c r="AD84" s="45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7"/>
    </row>
    <row r="85" spans="1:41" ht="9.9499999999999993" customHeight="1" x14ac:dyDescent="0.15">
      <c r="A85" s="290" t="str">
        <f ca="1">A38</f>
        <v/>
      </c>
      <c r="B85" s="290"/>
      <c r="C85" s="290"/>
      <c r="D85" s="290"/>
      <c r="E85" s="290"/>
      <c r="F85" s="290"/>
      <c r="G85" s="290"/>
      <c r="H85" s="291"/>
      <c r="I85" s="436" t="s">
        <v>78</v>
      </c>
      <c r="J85" s="437"/>
      <c r="K85" s="437"/>
      <c r="L85" s="438"/>
      <c r="M85" s="297" t="s">
        <v>75</v>
      </c>
      <c r="N85" s="298"/>
      <c r="O85" s="298"/>
      <c r="P85" s="328"/>
      <c r="Q85" s="297" t="s">
        <v>48</v>
      </c>
      <c r="R85" s="298"/>
      <c r="S85" s="298"/>
      <c r="T85" s="328"/>
      <c r="U85" s="297" t="s">
        <v>77</v>
      </c>
      <c r="V85" s="298"/>
      <c r="W85" s="298"/>
      <c r="X85" s="328"/>
      <c r="Y85" s="31"/>
      <c r="Z85" s="329"/>
      <c r="AA85" s="330"/>
      <c r="AB85" s="330"/>
      <c r="AC85" s="331"/>
      <c r="AD85" s="45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7"/>
    </row>
    <row r="86" spans="1:41" ht="9.9499999999999993" customHeight="1" x14ac:dyDescent="0.15">
      <c r="A86" s="290"/>
      <c r="B86" s="290"/>
      <c r="C86" s="290"/>
      <c r="D86" s="290"/>
      <c r="E86" s="290"/>
      <c r="F86" s="290"/>
      <c r="G86" s="290"/>
      <c r="H86" s="291"/>
      <c r="I86" s="439"/>
      <c r="J86" s="440"/>
      <c r="K86" s="440"/>
      <c r="L86" s="441"/>
      <c r="M86" s="299"/>
      <c r="N86" s="300"/>
      <c r="O86" s="300"/>
      <c r="P86" s="332"/>
      <c r="Q86" s="299"/>
      <c r="R86" s="300"/>
      <c r="S86" s="300"/>
      <c r="T86" s="332"/>
      <c r="U86" s="299"/>
      <c r="V86" s="300"/>
      <c r="W86" s="300"/>
      <c r="X86" s="332"/>
      <c r="Y86" s="31"/>
      <c r="Z86" s="299"/>
      <c r="AA86" s="300"/>
      <c r="AB86" s="300"/>
      <c r="AC86" s="332"/>
      <c r="AD86" s="48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5"/>
    </row>
    <row r="87" spans="1:41" ht="9.9499999999999993" customHeight="1" x14ac:dyDescent="0.15">
      <c r="A87" s="290" t="str">
        <f ca="1">A40</f>
        <v/>
      </c>
      <c r="B87" s="290"/>
      <c r="C87" s="290"/>
      <c r="D87" s="290"/>
      <c r="E87" s="290"/>
      <c r="F87" s="290"/>
      <c r="G87" s="290"/>
      <c r="H87" s="291"/>
      <c r="I87" s="313">
        <v>0.1</v>
      </c>
      <c r="J87" s="314"/>
      <c r="K87" s="49"/>
      <c r="L87" s="30"/>
      <c r="M87" s="317">
        <f>M40</f>
        <v>525636</v>
      </c>
      <c r="N87" s="318"/>
      <c r="O87" s="318"/>
      <c r="P87" s="319"/>
      <c r="Q87" s="317">
        <f t="shared" ref="Q87" si="64">Q40</f>
        <v>52564</v>
      </c>
      <c r="R87" s="318"/>
      <c r="S87" s="318"/>
      <c r="T87" s="319"/>
      <c r="U87" s="317">
        <f t="shared" ref="U87" si="65">U40</f>
        <v>578200</v>
      </c>
      <c r="V87" s="318"/>
      <c r="W87" s="318"/>
      <c r="X87" s="319"/>
      <c r="Y87" s="31"/>
      <c r="Z87" s="326" t="s">
        <v>60</v>
      </c>
      <c r="AA87" s="326"/>
      <c r="AB87" s="326"/>
      <c r="AC87" s="326"/>
      <c r="AD87" s="326"/>
      <c r="AE87" s="326"/>
      <c r="AF87" s="326"/>
      <c r="AG87" s="326"/>
      <c r="AH87" s="326"/>
      <c r="AI87" s="326"/>
      <c r="AJ87" s="326"/>
      <c r="AK87" s="326" t="s">
        <v>108</v>
      </c>
      <c r="AL87" s="326"/>
      <c r="AM87" s="326"/>
      <c r="AN87" s="326"/>
      <c r="AO87" s="326"/>
    </row>
    <row r="88" spans="1:41" ht="9.9499999999999993" customHeight="1" x14ac:dyDescent="0.15">
      <c r="A88" s="290"/>
      <c r="B88" s="290"/>
      <c r="C88" s="290"/>
      <c r="D88" s="290"/>
      <c r="E88" s="290"/>
      <c r="F88" s="290"/>
      <c r="G88" s="290"/>
      <c r="H88" s="291"/>
      <c r="I88" s="315"/>
      <c r="J88" s="316"/>
      <c r="K88" s="51"/>
      <c r="L88" s="35"/>
      <c r="M88" s="304"/>
      <c r="N88" s="305"/>
      <c r="O88" s="305"/>
      <c r="P88" s="306"/>
      <c r="Q88" s="304"/>
      <c r="R88" s="305"/>
      <c r="S88" s="305"/>
      <c r="T88" s="306"/>
      <c r="U88" s="304"/>
      <c r="V88" s="305"/>
      <c r="W88" s="305"/>
      <c r="X88" s="306"/>
      <c r="Y88" s="31"/>
      <c r="Z88" s="327"/>
      <c r="AA88" s="327"/>
      <c r="AB88" s="327"/>
      <c r="AC88" s="327"/>
      <c r="AD88" s="327"/>
      <c r="AE88" s="327"/>
      <c r="AF88" s="327"/>
      <c r="AG88" s="327"/>
      <c r="AH88" s="327"/>
      <c r="AI88" s="327"/>
      <c r="AJ88" s="327"/>
      <c r="AK88" s="327"/>
      <c r="AL88" s="327"/>
      <c r="AM88" s="327"/>
      <c r="AN88" s="327"/>
      <c r="AO88" s="327"/>
    </row>
    <row r="89" spans="1:41" ht="9.9499999999999993" customHeight="1" x14ac:dyDescent="0.15">
      <c r="A89" s="290" t="str">
        <f>A42</f>
        <v/>
      </c>
      <c r="B89" s="290"/>
      <c r="C89" s="290"/>
      <c r="D89" s="290"/>
      <c r="E89" s="290"/>
      <c r="F89" s="290"/>
      <c r="G89" s="290"/>
      <c r="H89" s="291"/>
      <c r="I89" s="313">
        <v>0.08</v>
      </c>
      <c r="J89" s="314"/>
      <c r="K89" s="293" t="s">
        <v>79</v>
      </c>
      <c r="L89" s="294"/>
      <c r="M89" s="317">
        <f t="shared" ref="M89" si="66">M42</f>
        <v>9259</v>
      </c>
      <c r="N89" s="318"/>
      <c r="O89" s="318"/>
      <c r="P89" s="319"/>
      <c r="Q89" s="317">
        <f t="shared" ref="Q89" si="67">Q42</f>
        <v>741</v>
      </c>
      <c r="R89" s="318"/>
      <c r="S89" s="318"/>
      <c r="T89" s="319"/>
      <c r="U89" s="317">
        <f t="shared" ref="U89" si="68">U42</f>
        <v>10000</v>
      </c>
      <c r="V89" s="318"/>
      <c r="W89" s="318"/>
      <c r="X89" s="319"/>
      <c r="Y89" s="31"/>
      <c r="Z89" s="5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52"/>
      <c r="AL89" s="32"/>
      <c r="AM89" s="32"/>
      <c r="AN89" s="32"/>
      <c r="AO89" s="33"/>
    </row>
    <row r="90" spans="1:41" ht="9.9499999999999993" customHeight="1" x14ac:dyDescent="0.15">
      <c r="A90" s="290"/>
      <c r="B90" s="290"/>
      <c r="C90" s="290"/>
      <c r="D90" s="290"/>
      <c r="E90" s="290"/>
      <c r="F90" s="290"/>
      <c r="G90" s="290"/>
      <c r="H90" s="291"/>
      <c r="I90" s="315"/>
      <c r="J90" s="316"/>
      <c r="K90" s="295"/>
      <c r="L90" s="296"/>
      <c r="M90" s="323"/>
      <c r="N90" s="324"/>
      <c r="O90" s="324"/>
      <c r="P90" s="325"/>
      <c r="Q90" s="323"/>
      <c r="R90" s="324"/>
      <c r="S90" s="324"/>
      <c r="T90" s="325"/>
      <c r="U90" s="323"/>
      <c r="V90" s="324"/>
      <c r="W90" s="324"/>
      <c r="X90" s="325"/>
      <c r="Y90" s="31"/>
      <c r="Z90" s="53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53"/>
      <c r="AL90" s="31"/>
      <c r="AM90" s="31"/>
      <c r="AN90" s="31"/>
      <c r="AO90" s="36"/>
    </row>
    <row r="91" spans="1:41" ht="9.9499999999999993" customHeight="1" x14ac:dyDescent="0.15">
      <c r="A91" s="41"/>
      <c r="B91" s="63"/>
      <c r="C91" s="63"/>
      <c r="D91" s="63"/>
      <c r="E91" s="63"/>
      <c r="F91" s="63"/>
      <c r="G91" s="63"/>
      <c r="H91" s="64"/>
      <c r="I91" s="297" t="s">
        <v>83</v>
      </c>
      <c r="J91" s="298"/>
      <c r="K91" s="293" t="s">
        <v>82</v>
      </c>
      <c r="L91" s="294"/>
      <c r="M91" s="317">
        <f t="shared" ref="M91" si="69">M44</f>
        <v>0</v>
      </c>
      <c r="N91" s="318"/>
      <c r="O91" s="318"/>
      <c r="P91" s="319"/>
      <c r="Q91" s="317">
        <f t="shared" ref="Q91" si="70">Q44</f>
        <v>0</v>
      </c>
      <c r="R91" s="318"/>
      <c r="S91" s="318"/>
      <c r="T91" s="319"/>
      <c r="U91" s="317">
        <f t="shared" ref="U91" si="71">U44</f>
        <v>0</v>
      </c>
      <c r="V91" s="318"/>
      <c r="W91" s="318"/>
      <c r="X91" s="319"/>
      <c r="Y91" s="31"/>
      <c r="Z91" s="53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53"/>
      <c r="AL91" s="31"/>
      <c r="AM91" s="31"/>
      <c r="AN91" s="31"/>
      <c r="AO91" s="36"/>
    </row>
    <row r="92" spans="1:41" ht="9.9499999999999993" customHeight="1" thickBot="1" x14ac:dyDescent="0.2">
      <c r="A92" s="41"/>
      <c r="B92" s="63"/>
      <c r="C92" s="63"/>
      <c r="D92" s="63"/>
      <c r="E92" s="63"/>
      <c r="F92" s="63"/>
      <c r="G92" s="63"/>
      <c r="H92" s="64"/>
      <c r="I92" s="299"/>
      <c r="J92" s="300"/>
      <c r="K92" s="295"/>
      <c r="L92" s="296"/>
      <c r="M92" s="320"/>
      <c r="N92" s="321"/>
      <c r="O92" s="321"/>
      <c r="P92" s="322"/>
      <c r="Q92" s="320"/>
      <c r="R92" s="321"/>
      <c r="S92" s="321"/>
      <c r="T92" s="322"/>
      <c r="U92" s="323"/>
      <c r="V92" s="324"/>
      <c r="W92" s="324"/>
      <c r="X92" s="325"/>
      <c r="Y92" s="31"/>
      <c r="Z92" s="53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53"/>
      <c r="AL92" s="31"/>
      <c r="AM92" s="31"/>
      <c r="AN92" s="31"/>
      <c r="AO92" s="36"/>
    </row>
    <row r="93" spans="1:41" ht="9.9499999999999993" customHeight="1" thickTop="1" x14ac:dyDescent="0.15">
      <c r="A93" s="7"/>
      <c r="B93" s="7"/>
      <c r="C93" s="7"/>
      <c r="D93" s="7"/>
      <c r="E93" s="7"/>
      <c r="F93" s="7"/>
      <c r="G93" s="7"/>
      <c r="H93" s="7"/>
      <c r="I93" s="54"/>
      <c r="J93" s="54"/>
      <c r="K93" s="54"/>
      <c r="L93" s="55"/>
      <c r="M93" s="301">
        <f t="shared" ref="M93" si="72">M46</f>
        <v>534895</v>
      </c>
      <c r="N93" s="302"/>
      <c r="O93" s="302"/>
      <c r="P93" s="303"/>
      <c r="Q93" s="301">
        <f t="shared" ref="Q93" si="73">Q46</f>
        <v>53305</v>
      </c>
      <c r="R93" s="302"/>
      <c r="S93" s="302"/>
      <c r="T93" s="302"/>
      <c r="U93" s="307">
        <f t="shared" ref="U93" si="74">U46</f>
        <v>588200</v>
      </c>
      <c r="V93" s="308"/>
      <c r="W93" s="308"/>
      <c r="X93" s="309"/>
      <c r="Y93" s="31"/>
      <c r="Z93" s="53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53"/>
      <c r="AL93" s="31"/>
      <c r="AM93" s="31"/>
      <c r="AN93" s="31"/>
      <c r="AO93" s="36"/>
    </row>
    <row r="94" spans="1:41" ht="9.9499999999999993" customHeight="1" thickBot="1" x14ac:dyDescent="0.2">
      <c r="A94" s="31"/>
      <c r="B94" s="31"/>
      <c r="C94" s="31"/>
      <c r="D94" s="31"/>
      <c r="E94" s="31"/>
      <c r="F94" s="31"/>
      <c r="G94" s="31"/>
      <c r="H94" s="31"/>
      <c r="I94" s="56"/>
      <c r="J94" s="56"/>
      <c r="K94" s="56"/>
      <c r="L94" s="57"/>
      <c r="M94" s="304"/>
      <c r="N94" s="305"/>
      <c r="O94" s="305"/>
      <c r="P94" s="306"/>
      <c r="Q94" s="304"/>
      <c r="R94" s="305"/>
      <c r="S94" s="305"/>
      <c r="T94" s="305"/>
      <c r="U94" s="310"/>
      <c r="V94" s="311"/>
      <c r="W94" s="311"/>
      <c r="X94" s="312"/>
      <c r="Y94" s="31"/>
      <c r="Z94" s="58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58"/>
      <c r="AL94" s="37"/>
      <c r="AM94" s="37"/>
      <c r="AN94" s="37"/>
      <c r="AO94" s="38"/>
    </row>
  </sheetData>
  <sheetProtection algorithmName="SHA-512" hashValue="m9f4edzYQgoR64CRL/Y0Q/56aZyvi64/lTvAbJYDClFbo6520j398clEtcZ0kOgzkxLnXm594QMQhxQpstwZRw==" saltValue="WMyjxz5877Jr+yI/59vvKg==" spinCount="100000" sheet="1" formatCells="0"/>
  <mergeCells count="248">
    <mergeCell ref="I91:J92"/>
    <mergeCell ref="K91:L92"/>
    <mergeCell ref="M91:P92"/>
    <mergeCell ref="Q91:T92"/>
    <mergeCell ref="U91:X92"/>
    <mergeCell ref="M93:P94"/>
    <mergeCell ref="Q93:T94"/>
    <mergeCell ref="U93:X94"/>
    <mergeCell ref="AK87:AO88"/>
    <mergeCell ref="Z87:AJ88"/>
    <mergeCell ref="A89:H90"/>
    <mergeCell ref="I89:J90"/>
    <mergeCell ref="K89:L90"/>
    <mergeCell ref="M89:P90"/>
    <mergeCell ref="Q89:T90"/>
    <mergeCell ref="U89:X90"/>
    <mergeCell ref="A87:H88"/>
    <mergeCell ref="I87:J88"/>
    <mergeCell ref="M87:P88"/>
    <mergeCell ref="Q87:T88"/>
    <mergeCell ref="U87:X88"/>
    <mergeCell ref="U78:X79"/>
    <mergeCell ref="P82:T83"/>
    <mergeCell ref="U82:X83"/>
    <mergeCell ref="A85:H86"/>
    <mergeCell ref="I85:L86"/>
    <mergeCell ref="M85:P86"/>
    <mergeCell ref="Q85:T86"/>
    <mergeCell ref="U85:X86"/>
    <mergeCell ref="A80:J81"/>
    <mergeCell ref="K80:M81"/>
    <mergeCell ref="N80:O81"/>
    <mergeCell ref="P80:S81"/>
    <mergeCell ref="T80:T81"/>
    <mergeCell ref="U80:X81"/>
    <mergeCell ref="Z72:AC86"/>
    <mergeCell ref="A74:J75"/>
    <mergeCell ref="K74:M75"/>
    <mergeCell ref="N74:O75"/>
    <mergeCell ref="P74:S75"/>
    <mergeCell ref="T74:T75"/>
    <mergeCell ref="U74:X75"/>
    <mergeCell ref="A76:J77"/>
    <mergeCell ref="K76:M77"/>
    <mergeCell ref="N76:O77"/>
    <mergeCell ref="A72:J73"/>
    <mergeCell ref="K72:M73"/>
    <mergeCell ref="N72:O73"/>
    <mergeCell ref="P72:S73"/>
    <mergeCell ref="T72:T73"/>
    <mergeCell ref="U72:X73"/>
    <mergeCell ref="P76:S77"/>
    <mergeCell ref="T76:T77"/>
    <mergeCell ref="U76:X77"/>
    <mergeCell ref="A78:J79"/>
    <mergeCell ref="K78:M79"/>
    <mergeCell ref="N78:O79"/>
    <mergeCell ref="P78:S79"/>
    <mergeCell ref="T78:T79"/>
    <mergeCell ref="AI69:AJ71"/>
    <mergeCell ref="A70:J71"/>
    <mergeCell ref="K70:M71"/>
    <mergeCell ref="N70:O71"/>
    <mergeCell ref="P70:S71"/>
    <mergeCell ref="T70:T71"/>
    <mergeCell ref="U70:X71"/>
    <mergeCell ref="AM66:AM68"/>
    <mergeCell ref="A68:J69"/>
    <mergeCell ref="K68:M69"/>
    <mergeCell ref="N68:O69"/>
    <mergeCell ref="P68:S69"/>
    <mergeCell ref="T68:T69"/>
    <mergeCell ref="U68:X69"/>
    <mergeCell ref="Z69:AC71"/>
    <mergeCell ref="AD69:AE71"/>
    <mergeCell ref="AF69:AH71"/>
    <mergeCell ref="Z66:AC68"/>
    <mergeCell ref="AD66:AE68"/>
    <mergeCell ref="AF66:AG68"/>
    <mergeCell ref="AH66:AH68"/>
    <mergeCell ref="AI66:AJ68"/>
    <mergeCell ref="AK66:AL68"/>
    <mergeCell ref="A66:J67"/>
    <mergeCell ref="K66:M67"/>
    <mergeCell ref="N66:O67"/>
    <mergeCell ref="P66:S67"/>
    <mergeCell ref="T66:T67"/>
    <mergeCell ref="U66:X67"/>
    <mergeCell ref="Z63:AC65"/>
    <mergeCell ref="AD63:AH65"/>
    <mergeCell ref="AI63:AO65"/>
    <mergeCell ref="A64:J65"/>
    <mergeCell ref="K64:M65"/>
    <mergeCell ref="N64:O65"/>
    <mergeCell ref="P64:S65"/>
    <mergeCell ref="T64:T65"/>
    <mergeCell ref="U64:X65"/>
    <mergeCell ref="A62:J63"/>
    <mergeCell ref="K62:M63"/>
    <mergeCell ref="N62:O63"/>
    <mergeCell ref="P62:S63"/>
    <mergeCell ref="T62:T63"/>
    <mergeCell ref="U62:X63"/>
    <mergeCell ref="T60:T61"/>
    <mergeCell ref="U60:X61"/>
    <mergeCell ref="Z60:AC62"/>
    <mergeCell ref="AD60:AF62"/>
    <mergeCell ref="AG60:AI62"/>
    <mergeCell ref="AJ60:AL62"/>
    <mergeCell ref="B59:S59"/>
    <mergeCell ref="A60:A61"/>
    <mergeCell ref="B60:J61"/>
    <mergeCell ref="K60:M61"/>
    <mergeCell ref="N60:O61"/>
    <mergeCell ref="P60:S61"/>
    <mergeCell ref="A57:E58"/>
    <mergeCell ref="F57:S58"/>
    <mergeCell ref="AA57:AB57"/>
    <mergeCell ref="AD57:AN57"/>
    <mergeCell ref="AA58:AB58"/>
    <mergeCell ref="AD58:AN58"/>
    <mergeCell ref="A50:AO50"/>
    <mergeCell ref="A51:AO51"/>
    <mergeCell ref="Z52:AD52"/>
    <mergeCell ref="AE52:AH52"/>
    <mergeCell ref="AE54:AN54"/>
    <mergeCell ref="A56:E56"/>
    <mergeCell ref="F56:J56"/>
    <mergeCell ref="L56:M56"/>
    <mergeCell ref="AA56:AB56"/>
    <mergeCell ref="AD56:AN56"/>
    <mergeCell ref="M46:P47"/>
    <mergeCell ref="Q46:T47"/>
    <mergeCell ref="U46:X47"/>
    <mergeCell ref="A48:AO48"/>
    <mergeCell ref="A49:G49"/>
    <mergeCell ref="I49:AH49"/>
    <mergeCell ref="AJ49:AO49"/>
    <mergeCell ref="U42:X43"/>
    <mergeCell ref="I44:J45"/>
    <mergeCell ref="K44:L45"/>
    <mergeCell ref="M44:P45"/>
    <mergeCell ref="Q44:T45"/>
    <mergeCell ref="U44:X45"/>
    <mergeCell ref="A40:H41"/>
    <mergeCell ref="I40:J41"/>
    <mergeCell ref="M40:P41"/>
    <mergeCell ref="Q40:T41"/>
    <mergeCell ref="U40:X41"/>
    <mergeCell ref="A42:H43"/>
    <mergeCell ref="I42:J43"/>
    <mergeCell ref="K42:L43"/>
    <mergeCell ref="M42:P43"/>
    <mergeCell ref="Q42:T43"/>
    <mergeCell ref="P35:T36"/>
    <mergeCell ref="U35:X36"/>
    <mergeCell ref="A38:H39"/>
    <mergeCell ref="I38:L39"/>
    <mergeCell ref="M38:P39"/>
    <mergeCell ref="Q38:T39"/>
    <mergeCell ref="U38:X39"/>
    <mergeCell ref="A33:J34"/>
    <mergeCell ref="K33:M34"/>
    <mergeCell ref="N33:O34"/>
    <mergeCell ref="P33:S34"/>
    <mergeCell ref="T33:T34"/>
    <mergeCell ref="U33:X34"/>
    <mergeCell ref="A31:J32"/>
    <mergeCell ref="K31:M32"/>
    <mergeCell ref="N31:O32"/>
    <mergeCell ref="P31:S32"/>
    <mergeCell ref="T31:T32"/>
    <mergeCell ref="U31:X32"/>
    <mergeCell ref="A29:J30"/>
    <mergeCell ref="K29:M30"/>
    <mergeCell ref="N29:O30"/>
    <mergeCell ref="P29:S30"/>
    <mergeCell ref="T29:T30"/>
    <mergeCell ref="U29:X30"/>
    <mergeCell ref="A27:J28"/>
    <mergeCell ref="K27:M28"/>
    <mergeCell ref="N27:O28"/>
    <mergeCell ref="P27:S28"/>
    <mergeCell ref="T27:T28"/>
    <mergeCell ref="U27:X28"/>
    <mergeCell ref="A25:J26"/>
    <mergeCell ref="K25:M26"/>
    <mergeCell ref="N25:O26"/>
    <mergeCell ref="P25:S26"/>
    <mergeCell ref="T25:T26"/>
    <mergeCell ref="U25:X26"/>
    <mergeCell ref="A23:J24"/>
    <mergeCell ref="K23:M24"/>
    <mergeCell ref="N23:O24"/>
    <mergeCell ref="P23:S24"/>
    <mergeCell ref="T23:T24"/>
    <mergeCell ref="U23:X24"/>
    <mergeCell ref="A21:J22"/>
    <mergeCell ref="K21:M22"/>
    <mergeCell ref="N21:O22"/>
    <mergeCell ref="P21:S22"/>
    <mergeCell ref="T21:T22"/>
    <mergeCell ref="U21:X22"/>
    <mergeCell ref="A19:J20"/>
    <mergeCell ref="K19:M20"/>
    <mergeCell ref="N19:O20"/>
    <mergeCell ref="P19:S20"/>
    <mergeCell ref="T19:T20"/>
    <mergeCell ref="U19:X20"/>
    <mergeCell ref="A17:J18"/>
    <mergeCell ref="K17:M18"/>
    <mergeCell ref="N17:O18"/>
    <mergeCell ref="P17:S18"/>
    <mergeCell ref="T17:T18"/>
    <mergeCell ref="U17:X18"/>
    <mergeCell ref="T13:T14"/>
    <mergeCell ref="U13:X14"/>
    <mergeCell ref="A15:J16"/>
    <mergeCell ref="K15:M16"/>
    <mergeCell ref="N15:O16"/>
    <mergeCell ref="P15:S16"/>
    <mergeCell ref="T15:T16"/>
    <mergeCell ref="U15:X16"/>
    <mergeCell ref="B12:S12"/>
    <mergeCell ref="A13:A14"/>
    <mergeCell ref="B13:J14"/>
    <mergeCell ref="K13:M14"/>
    <mergeCell ref="N13:O14"/>
    <mergeCell ref="P13:S14"/>
    <mergeCell ref="A1:AO1"/>
    <mergeCell ref="A2:G2"/>
    <mergeCell ref="A3:AO3"/>
    <mergeCell ref="A4:AO4"/>
    <mergeCell ref="J5:X6"/>
    <mergeCell ref="Z5:AD5"/>
    <mergeCell ref="AE5:AH5"/>
    <mergeCell ref="A10:E11"/>
    <mergeCell ref="F10:S11"/>
    <mergeCell ref="AA10:AB10"/>
    <mergeCell ref="AD10:AN10"/>
    <mergeCell ref="AA11:AB11"/>
    <mergeCell ref="AD11:AN11"/>
    <mergeCell ref="AE7:AN7"/>
    <mergeCell ref="A9:E9"/>
    <mergeCell ref="F9:J9"/>
    <mergeCell ref="L9:M9"/>
    <mergeCell ref="AA9:AB9"/>
    <mergeCell ref="AD9:AN9"/>
  </mergeCells>
  <phoneticPr fontId="14"/>
  <conditionalFormatting sqref="A51:AO51">
    <cfRule type="expression" dxfId="3" priority="2">
      <formula>$A$51="※エラー：工事名称を入力し、印刷してください"</formula>
    </cfRule>
  </conditionalFormatting>
  <conditionalFormatting sqref="J5:X6">
    <cfRule type="expression" dxfId="2" priority="1">
      <formula>$J$5="※工事名称を入力してください"</formula>
    </cfRule>
  </conditionalFormatting>
  <conditionalFormatting sqref="T15:T34">
    <cfRule type="expression" dxfId="1" priority="3">
      <formula>AND(T15&lt;&gt;0,T15&lt;&gt;0)</formula>
    </cfRule>
    <cfRule type="expression" dxfId="0" priority="4">
      <formula>U15&lt;&gt;0</formula>
    </cfRule>
  </conditionalFormatting>
  <dataValidations count="5">
    <dataValidation type="textLength" imeMode="halfAlpha" operator="equal" allowBlank="1" showInputMessage="1" showErrorMessage="1" error="１３桁の数字を入力してください" sqref="AE7:AN7" xr:uid="{B750CF95-2065-43CA-BE91-E063C8D6BB57}">
      <formula1>13</formula1>
    </dataValidation>
    <dataValidation type="list" allowBlank="1" showInputMessage="1" showErrorMessage="1" promptTitle="税率選択" prompt="消費税率を変更するときはプルダウンメニューから選択してください。" sqref="T15:T34" xr:uid="{52F034D9-B611-44DB-8CE8-3207E46FD8AF}">
      <formula1>"10%,8%,非課税"</formula1>
    </dataValidation>
    <dataValidation imeMode="hiragana" allowBlank="1" showInputMessage="1" showErrorMessage="1" sqref="AD9:AN11 I44 F10:S11 I40 I42 A37:J37 N62:O81 I38 I46 N37:O37 B15:J34 N15:O34 A15:A35 AD7 AD56:AN58 I91 F57:S58 I87 I89 A84:J84 A44:A45 I85 I93 N84:O84 B62:J81 AD54 A62:A82 A38 B44 A40 A42 A91:A92 A85 B91 A87 A89" xr:uid="{FFA18579-9AC3-49EB-A3FC-3F5CFC2D5178}"/>
    <dataValidation imeMode="halfAlpha" allowBlank="1" showInputMessage="1" showErrorMessage="1" sqref="P9:Q9 U80 AE5:AH5 F9:J9 Q15:S34 U29 P15:P35 U33 U31 U19 U35 U15 U21 U23 U25 U27 U17 K15:M34 K37:M37 AJ2 AL2 AN2 P56:Q56 AE54:AN54 AE52:AH52 U78 P82 U82 U62 K62:M81 K84:M84 P62:S81 U64 U66 U68 U70 U72 U74 U76 F56:J56" xr:uid="{5A39A2F3-255E-4E53-B550-35387344E736}"/>
    <dataValidation imeMode="halfAlpha" operator="equal" allowBlank="1" showInputMessage="1" showErrorMessage="1" sqref="L9:M9 L56:M56" xr:uid="{21D0CF49-8972-49D9-8FB6-E7EAA420670C}"/>
  </dataValidations>
  <printOptions horizontalCentered="1"/>
  <pageMargins left="0.47244094488188981" right="0.47244094488188981" top="0.59055118110236227" bottom="0.19685039370078741" header="0.19685039370078741" footer="0.19685039370078741"/>
  <pageSetup paperSize="9" scale="98" fitToHeight="0" orientation="landscape" blackAndWhite="1" r:id="rId1"/>
  <headerFooter>
    <oddFooter>&amp;R&amp;8S202510</oddFooter>
  </headerFooter>
  <rowBreaks count="1" manualBreakCount="1">
    <brk id="47" max="4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請求書(請負) </vt:lpstr>
      <vt:lpstr>入力例(請負) </vt:lpstr>
      <vt:lpstr>請求書(その他)</vt:lpstr>
      <vt:lpstr>入力例(その他)</vt:lpstr>
      <vt:lpstr>'請求書(その他)'!Print_Area</vt:lpstr>
      <vt:lpstr>'請求書(請負) '!Print_Area</vt:lpstr>
      <vt:lpstr>'入力例(その他)'!Print_Area</vt:lpstr>
      <vt:lpstr>'入力例(請負)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太平洋テクノ株式会社</dc:creator>
  <cp:lastModifiedBy>水野 佐和子</cp:lastModifiedBy>
  <cp:lastPrinted>2025-10-09T00:57:29Z</cp:lastPrinted>
  <dcterms:created xsi:type="dcterms:W3CDTF">2017-08-30T02:50:33Z</dcterms:created>
  <dcterms:modified xsi:type="dcterms:W3CDTF">2025-10-10T01:21:40Z</dcterms:modified>
</cp:coreProperties>
</file>